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0" yWindow="0" windowWidth="20490" windowHeight="7530" activeTab="2"/>
  </bookViews>
  <sheets>
    <sheet name="Sheet1" sheetId="2" r:id="rId1"/>
    <sheet name="MEGA nháp" sheetId="3" r:id="rId2"/>
    <sheet name="check NCC" sheetId="4" r:id="rId3"/>
    <sheet name="Sheet5" sheetId="5" r:id="rId4"/>
  </sheets>
  <definedNames>
    <definedName name="_xlnm._FilterDatabase" localSheetId="2" hidden="1">'check NCC'!$A$1:$L$130</definedName>
    <definedName name="_xlnm._FilterDatabase" localSheetId="1" hidden="1">'MEGA nháp'!$A$2:$I$116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K130" i="4"/>
  <c r="L130" i="4" s="1"/>
  <c r="K129" i="4"/>
  <c r="L129" i="4" s="1"/>
  <c r="K128" i="4"/>
  <c r="L128" i="4" s="1"/>
  <c r="K127" i="4"/>
  <c r="L127" i="4" s="1"/>
  <c r="K126" i="4"/>
  <c r="L126" i="4" s="1"/>
  <c r="K125" i="4"/>
  <c r="L125" i="4" s="1"/>
  <c r="K124" i="4"/>
  <c r="L124" i="4" s="1"/>
  <c r="L123" i="4"/>
  <c r="K123" i="4"/>
  <c r="K122" i="4"/>
  <c r="L122" i="4" s="1"/>
  <c r="K121" i="4"/>
  <c r="L121" i="4" s="1"/>
  <c r="K120" i="4"/>
  <c r="L120" i="4" s="1"/>
  <c r="K119" i="4"/>
  <c r="L119" i="4" s="1"/>
  <c r="K118" i="4"/>
  <c r="L118" i="4" s="1"/>
  <c r="K117" i="4"/>
  <c r="L117" i="4" s="1"/>
  <c r="K116" i="4"/>
  <c r="L116" i="4" s="1"/>
  <c r="K115" i="4"/>
  <c r="L115" i="4" s="1"/>
  <c r="K114" i="4"/>
  <c r="L114" i="4" s="1"/>
  <c r="K113" i="4"/>
  <c r="L113" i="4" s="1"/>
  <c r="K112" i="4"/>
  <c r="L112" i="4" s="1"/>
  <c r="L111" i="4"/>
  <c r="K111" i="4"/>
  <c r="K110" i="4"/>
  <c r="L110" i="4" s="1"/>
  <c r="K109" i="4"/>
  <c r="L109" i="4" s="1"/>
  <c r="K108" i="4"/>
  <c r="L108" i="4" s="1"/>
  <c r="K107" i="4"/>
  <c r="L107" i="4" s="1"/>
  <c r="K106" i="4"/>
  <c r="L106" i="4" s="1"/>
  <c r="K105" i="4"/>
  <c r="L105" i="4" s="1"/>
  <c r="K104" i="4"/>
  <c r="L104" i="4" s="1"/>
  <c r="K103" i="4"/>
  <c r="L103" i="4" s="1"/>
  <c r="K102" i="4"/>
  <c r="L102" i="4" s="1"/>
  <c r="K101" i="4"/>
  <c r="L101" i="4" s="1"/>
  <c r="K100" i="4"/>
  <c r="L100" i="4" s="1"/>
  <c r="L99" i="4"/>
  <c r="K99" i="4"/>
  <c r="K98" i="4"/>
  <c r="L98" i="4" s="1"/>
  <c r="K97" i="4"/>
  <c r="L97" i="4" s="1"/>
  <c r="K96" i="4"/>
  <c r="L96" i="4" s="1"/>
  <c r="K95" i="4"/>
  <c r="L95" i="4" s="1"/>
  <c r="K94" i="4"/>
  <c r="L94" i="4" s="1"/>
  <c r="K93" i="4"/>
  <c r="L93" i="4" s="1"/>
  <c r="K92" i="4"/>
  <c r="L92" i="4" s="1"/>
  <c r="K91" i="4"/>
  <c r="L91" i="4" s="1"/>
  <c r="K90" i="4"/>
  <c r="L90" i="4" s="1"/>
  <c r="K89" i="4"/>
  <c r="L89" i="4" s="1"/>
  <c r="K88" i="4"/>
  <c r="L88" i="4" s="1"/>
  <c r="L87" i="4"/>
  <c r="K87" i="4"/>
  <c r="K86" i="4"/>
  <c r="L86" i="4" s="1"/>
  <c r="K85" i="4"/>
  <c r="L85" i="4" s="1"/>
  <c r="K84" i="4"/>
  <c r="L84" i="4" s="1"/>
  <c r="K83" i="4"/>
  <c r="L83" i="4" s="1"/>
  <c r="K82" i="4"/>
  <c r="L82" i="4" s="1"/>
  <c r="L81" i="4"/>
  <c r="K81" i="4"/>
  <c r="K80" i="4"/>
  <c r="L80" i="4" s="1"/>
  <c r="K79" i="4"/>
  <c r="L79" i="4" s="1"/>
  <c r="K78" i="4"/>
  <c r="L78" i="4" s="1"/>
  <c r="K77" i="4"/>
  <c r="L77" i="4" s="1"/>
  <c r="K76" i="4"/>
  <c r="L76" i="4" s="1"/>
  <c r="L75" i="4"/>
  <c r="K75" i="4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L58" i="4"/>
  <c r="K58" i="4"/>
  <c r="K57" i="4"/>
  <c r="L57" i="4" s="1"/>
  <c r="K56" i="4"/>
  <c r="L56" i="4" s="1"/>
  <c r="K55" i="4"/>
  <c r="L55" i="4" s="1"/>
  <c r="K54" i="4"/>
  <c r="L54" i="4" s="1"/>
  <c r="K53" i="4"/>
  <c r="L53" i="4" s="1"/>
  <c r="L52" i="4"/>
  <c r="K52" i="4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L40" i="4"/>
  <c r="K40" i="4"/>
  <c r="K39" i="4"/>
  <c r="L39" i="4" s="1"/>
  <c r="K38" i="4"/>
  <c r="L38" i="4" s="1"/>
  <c r="K37" i="4"/>
  <c r="L37" i="4" s="1"/>
  <c r="K36" i="4"/>
  <c r="L36" i="4" s="1"/>
  <c r="K35" i="4"/>
  <c r="L35" i="4" s="1"/>
  <c r="L34" i="4"/>
  <c r="K34" i="4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L22" i="4"/>
  <c r="K22" i="4"/>
  <c r="K21" i="4"/>
  <c r="L21" i="4" s="1"/>
  <c r="K20" i="4"/>
  <c r="L20" i="4" s="1"/>
  <c r="K19" i="4"/>
  <c r="L19" i="4" s="1"/>
  <c r="K18" i="4"/>
  <c r="L18" i="4" s="1"/>
  <c r="K17" i="4"/>
  <c r="L17" i="4" s="1"/>
  <c r="L16" i="4"/>
  <c r="K16" i="4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K5" i="4"/>
  <c r="L5" i="4" s="1"/>
  <c r="K4" i="4"/>
  <c r="L4" i="4" s="1"/>
  <c r="K3" i="4"/>
  <c r="L3" i="4" s="1"/>
  <c r="L2" i="4"/>
  <c r="K2" i="4"/>
  <c r="H4" i="3"/>
  <c r="I4" i="3" s="1"/>
  <c r="H5" i="3"/>
  <c r="I5" i="3" s="1"/>
  <c r="H6" i="3"/>
  <c r="I6" i="3" s="1"/>
  <c r="H7" i="3"/>
  <c r="I7" i="3"/>
  <c r="H8" i="3"/>
  <c r="I8" i="3"/>
  <c r="H9" i="3"/>
  <c r="I9" i="3"/>
  <c r="H10" i="3"/>
  <c r="I10" i="3" s="1"/>
  <c r="H11" i="3"/>
  <c r="I11" i="3" s="1"/>
  <c r="H12" i="3"/>
  <c r="I12" i="3" s="1"/>
  <c r="H13" i="3"/>
  <c r="I13" i="3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/>
  <c r="H32" i="3"/>
  <c r="I32" i="3" s="1"/>
  <c r="H33" i="3"/>
  <c r="I33" i="3"/>
  <c r="H34" i="3"/>
  <c r="I34" i="3" s="1"/>
  <c r="H35" i="3"/>
  <c r="I35" i="3" s="1"/>
  <c r="H36" i="3"/>
  <c r="I36" i="3" s="1"/>
  <c r="H37" i="3"/>
  <c r="I37" i="3" s="1"/>
  <c r="H38" i="3"/>
  <c r="I38" i="3"/>
  <c r="H39" i="3"/>
  <c r="I39" i="3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/>
  <c r="H46" i="3"/>
  <c r="I46" i="3" s="1"/>
  <c r="H47" i="3"/>
  <c r="I47" i="3" s="1"/>
  <c r="H48" i="3"/>
  <c r="I48" i="3" s="1"/>
  <c r="H49" i="3"/>
  <c r="I49" i="3"/>
  <c r="H50" i="3"/>
  <c r="I50" i="3"/>
  <c r="H51" i="3"/>
  <c r="I51" i="3"/>
  <c r="H52" i="3"/>
  <c r="I52" i="3" s="1"/>
  <c r="H53" i="3"/>
  <c r="I53" i="3" s="1"/>
  <c r="H54" i="3"/>
  <c r="I54" i="3" s="1"/>
  <c r="H55" i="3"/>
  <c r="I55" i="3" s="1"/>
  <c r="H56" i="3"/>
  <c r="I56" i="3"/>
  <c r="H57" i="3"/>
  <c r="I57" i="3"/>
  <c r="H58" i="3"/>
  <c r="I58" i="3" s="1"/>
  <c r="H59" i="3"/>
  <c r="I59" i="3" s="1"/>
  <c r="H60" i="3"/>
  <c r="I60" i="3" s="1"/>
  <c r="H61" i="3"/>
  <c r="I61" i="3" s="1"/>
  <c r="H62" i="3"/>
  <c r="I62" i="3"/>
  <c r="H63" i="3"/>
  <c r="I63" i="3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/>
  <c r="H70" i="3"/>
  <c r="I70" i="3" s="1"/>
  <c r="H71" i="3"/>
  <c r="I71" i="3" s="1"/>
  <c r="H72" i="3"/>
  <c r="I72" i="3" s="1"/>
  <c r="H73" i="3"/>
  <c r="I73" i="3"/>
  <c r="H74" i="3"/>
  <c r="I74" i="3"/>
  <c r="H75" i="3"/>
  <c r="I75" i="3"/>
  <c r="H76" i="3"/>
  <c r="I76" i="3" s="1"/>
  <c r="H77" i="3"/>
  <c r="I77" i="3" s="1"/>
  <c r="H78" i="3"/>
  <c r="I78" i="3" s="1"/>
  <c r="H79" i="3"/>
  <c r="I79" i="3" s="1"/>
  <c r="H80" i="3"/>
  <c r="I80" i="3"/>
  <c r="H81" i="3"/>
  <c r="I81" i="3"/>
  <c r="H82" i="3"/>
  <c r="I82" i="3" s="1"/>
  <c r="H83" i="3"/>
  <c r="I83" i="3" s="1"/>
  <c r="H84" i="3"/>
  <c r="I84" i="3" s="1"/>
  <c r="H85" i="3"/>
  <c r="I85" i="3" s="1"/>
  <c r="H86" i="3"/>
  <c r="I86" i="3"/>
  <c r="H87" i="3"/>
  <c r="I87" i="3"/>
  <c r="H88" i="3"/>
  <c r="I88" i="3" s="1"/>
  <c r="H89" i="3"/>
  <c r="I89" i="3" s="1"/>
  <c r="H90" i="3"/>
  <c r="I90" i="3" s="1"/>
  <c r="H91" i="3"/>
  <c r="I91" i="3" s="1"/>
  <c r="H92" i="3"/>
  <c r="I92" i="3"/>
  <c r="H93" i="3"/>
  <c r="I93" i="3"/>
  <c r="H94" i="3"/>
  <c r="I94" i="3" s="1"/>
  <c r="H95" i="3"/>
  <c r="I95" i="3" s="1"/>
  <c r="H96" i="3"/>
  <c r="I96" i="3" s="1"/>
  <c r="H97" i="3"/>
  <c r="I97" i="3"/>
  <c r="H98" i="3"/>
  <c r="I98" i="3"/>
  <c r="H99" i="3"/>
  <c r="I99" i="3"/>
  <c r="H100" i="3"/>
  <c r="I100" i="3" s="1"/>
  <c r="H101" i="3"/>
  <c r="I101" i="3" s="1"/>
  <c r="H102" i="3"/>
  <c r="I102" i="3" s="1"/>
  <c r="H103" i="3"/>
  <c r="I103" i="3" s="1"/>
  <c r="H104" i="3"/>
  <c r="I104" i="3"/>
  <c r="H105" i="3"/>
  <c r="I105" i="3"/>
  <c r="H106" i="3"/>
  <c r="I106" i="3" s="1"/>
  <c r="H107" i="3"/>
  <c r="I107" i="3" s="1"/>
  <c r="H108" i="3"/>
  <c r="I108" i="3" s="1"/>
  <c r="H109" i="3"/>
  <c r="I109" i="3" s="1"/>
  <c r="H110" i="3"/>
  <c r="I110" i="3"/>
  <c r="H111" i="3"/>
  <c r="I111" i="3"/>
  <c r="H112" i="3"/>
  <c r="I112" i="3" s="1"/>
  <c r="H113" i="3"/>
  <c r="I113" i="3" s="1"/>
  <c r="H114" i="3"/>
  <c r="I114" i="3" s="1"/>
  <c r="H115" i="3"/>
  <c r="I115" i="3" s="1"/>
  <c r="H116" i="3"/>
  <c r="I116" i="3" s="1"/>
  <c r="H3" i="3"/>
  <c r="I3" i="3" s="1"/>
</calcChain>
</file>

<file path=xl/sharedStrings.xml><?xml version="1.0" encoding="utf-8"?>
<sst xmlns="http://schemas.openxmlformats.org/spreadsheetml/2006/main" count="1837" uniqueCount="438">
  <si>
    <t>Đến ngày 31.10.2023, MM còn nợ nhà cung cấp số tiền như sau:</t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</si>
  <si>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</si>
  <si>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</si>
  <si>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</si>
  <si>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</si>
  <si>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</si>
  <si>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</si>
  <si>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5010-510010-99999-33110100-999999-999999</t>
  </si>
  <si>
    <t>M25790</t>
  </si>
  <si>
    <t>CTY TNHH MTV TM VA DV NGOC THOM</t>
  </si>
  <si>
    <t>1C23TNN_00057691</t>
  </si>
  <si>
    <t>1C23TNN_00057691,510010</t>
  </si>
  <si>
    <t>1C23TNN_00057692</t>
  </si>
  <si>
    <t>1C23TNN_00057692,510010</t>
  </si>
  <si>
    <t>1C23TNN_00059217</t>
  </si>
  <si>
    <t>1C23TNN_00059217,510010</t>
  </si>
  <si>
    <t>1C23TNN_00059218</t>
  </si>
  <si>
    <t>1C23TNN_00059218,510010</t>
  </si>
  <si>
    <t>1C23TNN_00060826</t>
  </si>
  <si>
    <t>1C23TNN_00060826,510010</t>
  </si>
  <si>
    <t>1C23TNN_00063598</t>
  </si>
  <si>
    <t>1C23TNN_00063598,510010</t>
  </si>
  <si>
    <t>1C23TNN_00063603</t>
  </si>
  <si>
    <t>1C23TNN_00063603,510010</t>
  </si>
  <si>
    <t>1C23TNN_00065092</t>
  </si>
  <si>
    <t>1C23TNN_00065092,510010</t>
  </si>
  <si>
    <t>1C23TNN_00065093</t>
  </si>
  <si>
    <t>1C23TNN_00065093,510010</t>
  </si>
  <si>
    <t>1C23TNN_00065110</t>
  </si>
  <si>
    <t>1C23TNN_00065110,510010</t>
  </si>
  <si>
    <t>5010-510011-99999-33110100-999999-999999</t>
  </si>
  <si>
    <t>1C23TNN_00059185</t>
  </si>
  <si>
    <t>1C23TNN_00059185,510011</t>
  </si>
  <si>
    <t>1C23TNN_00062053</t>
  </si>
  <si>
    <t>1C23TNN_00062053,510011</t>
  </si>
  <si>
    <t>1C23TNN_00063604</t>
  </si>
  <si>
    <t>1C23TNN_00063604,510011</t>
  </si>
  <si>
    <t>5010-510012-99999-33110100-999999-999999</t>
  </si>
  <si>
    <t>1C23TNN_00059182</t>
  </si>
  <si>
    <t>1C23TNN_00059182,510012</t>
  </si>
  <si>
    <t>1C23TNN_00059184</t>
  </si>
  <si>
    <t>1C23TNN_00059184,510012</t>
  </si>
  <si>
    <t>1C23TNN_00060815</t>
  </si>
  <si>
    <t>1C23TNN_00060815,510012</t>
  </si>
  <si>
    <t>1C23TNN_00062054</t>
  </si>
  <si>
    <t>1C23TNN_00062054,510012</t>
  </si>
  <si>
    <t>1C23TNN_00063606</t>
  </si>
  <si>
    <t>1C23TNN_00063606,510012</t>
  </si>
  <si>
    <t>1C23TNN_00065098</t>
  </si>
  <si>
    <t>1C23TNN_00065098,510012</t>
  </si>
  <si>
    <t>5010-510013-99999-33110100-999999-999999</t>
  </si>
  <si>
    <t>1C23TNN_00059200</t>
  </si>
  <si>
    <t>1C23TNN_00059200,510013</t>
  </si>
  <si>
    <t>1C23TNN_00059219</t>
  </si>
  <si>
    <t>1C23TNN_00059219,510013</t>
  </si>
  <si>
    <t>1C23TNN_00062065</t>
  </si>
  <si>
    <t>1C23TNN_00062065,510013</t>
  </si>
  <si>
    <t>1C23TNN_00063619</t>
  </si>
  <si>
    <t>1C23TNN_00063619,510013</t>
  </si>
  <si>
    <t>1C23TNN_00065106</t>
  </si>
  <si>
    <t>1C23TNN_00065106,510013</t>
  </si>
  <si>
    <t>5010-510014-99999-33110100-999999-999999</t>
  </si>
  <si>
    <t>1C23TNN_00059198</t>
  </si>
  <si>
    <t>1C23TNN_00059198,510014</t>
  </si>
  <si>
    <t>1C23TNN_00059199</t>
  </si>
  <si>
    <t>1C23TNN_00059199,510014</t>
  </si>
  <si>
    <t>1C23TNN_00059220</t>
  </si>
  <si>
    <t>1C23TNN_00059220,510014</t>
  </si>
  <si>
    <t>1C23TNN_00063616</t>
  </si>
  <si>
    <t>1C23TNN_00063616,510014</t>
  </si>
  <si>
    <t>1C23TNN_00063617</t>
  </si>
  <si>
    <t>1C23TNN_00063617,510014</t>
  </si>
  <si>
    <t>1C23TNN_00063618</t>
  </si>
  <si>
    <t>1C23TNN_00063618,510014</t>
  </si>
  <si>
    <t>1C23TNN_00065102</t>
  </si>
  <si>
    <t>1C23TNN_00065102,510014</t>
  </si>
  <si>
    <t>1C23TNN_00065104</t>
  </si>
  <si>
    <t>1C23TNN_00065104,510014</t>
  </si>
  <si>
    <t>5010-510015-99999-33110100-999999-999999</t>
  </si>
  <si>
    <t>K23THL 677</t>
  </si>
  <si>
    <t>K23THL 677,510015</t>
  </si>
  <si>
    <t>K23THL 699</t>
  </si>
  <si>
    <t>K23THL 699,510015</t>
  </si>
  <si>
    <t>1C23TNN_00057690</t>
  </si>
  <si>
    <t>1C23TNN_00057690,510015</t>
  </si>
  <si>
    <t>1C23TNN_00062049</t>
  </si>
  <si>
    <t>1C23TNN_00062049,510015</t>
  </si>
  <si>
    <t>1C23TNN_00062063</t>
  </si>
  <si>
    <t>1C23TNN_00062063,510015</t>
  </si>
  <si>
    <t>5010-510016-99999-33110100-999999-999999</t>
  </si>
  <si>
    <t>1C23TNN_00057684</t>
  </si>
  <si>
    <t>1C23TNN_00057684,510016</t>
  </si>
  <si>
    <t>1C23TNN_00059186</t>
  </si>
  <si>
    <t>1C23TNN_00059186,510016</t>
  </si>
  <si>
    <t>1C23TNN_00060824</t>
  </si>
  <si>
    <t>1C23TNN_00060824,510016</t>
  </si>
  <si>
    <t>1C23TNN_00062048</t>
  </si>
  <si>
    <t>1C23TNN_00062048,510016</t>
  </si>
  <si>
    <t>1C23TNN_00062062</t>
  </si>
  <si>
    <t>1C23TNN_00062062,510016</t>
  </si>
  <si>
    <t>1C23TNN_00063599</t>
  </si>
  <si>
    <t>1C23TNN_00063599,510016</t>
  </si>
  <si>
    <t>1C23TNN_00065096</t>
  </si>
  <si>
    <t>1C23TNN_00065096,510016</t>
  </si>
  <si>
    <t>5010-510017-99999-33110100-999999-999999</t>
  </si>
  <si>
    <t>1C23TNN_00057682</t>
  </si>
  <si>
    <t>1C23TNN_00057682,510017</t>
  </si>
  <si>
    <t>1C23TNN_00057689</t>
  </si>
  <si>
    <t>1C23TNN_00057689,510017</t>
  </si>
  <si>
    <t>1C23TNN_00059177</t>
  </si>
  <si>
    <t>1C23TNN_00059177,510017</t>
  </si>
  <si>
    <t>1C23TNN_00059187</t>
  </si>
  <si>
    <t>1C23TNN_00059187,510017</t>
  </si>
  <si>
    <t>1C23TNN_00059188</t>
  </si>
  <si>
    <t>1C23TNN_00059188,510017</t>
  </si>
  <si>
    <t>1C23TNN_00062047</t>
  </si>
  <si>
    <t>1C23TNN_00062047,510017</t>
  </si>
  <si>
    <t>1C23TNN_00063611</t>
  </si>
  <si>
    <t>1C23TNN_00063611,510017</t>
  </si>
  <si>
    <t>1C23TNN_00065094</t>
  </si>
  <si>
    <t>1C23TNN_00065094,510017</t>
  </si>
  <si>
    <t>1C23TNN_00065095</t>
  </si>
  <si>
    <t>1C23TNN_00065095,510017</t>
  </si>
  <si>
    <t>5010-510018-99999-33110100-999999-999999</t>
  </si>
  <si>
    <t>1C23TNN_00059174</t>
  </si>
  <si>
    <t>1C23TNN_00059174,510018</t>
  </si>
  <si>
    <t>1C23TNN_00060814</t>
  </si>
  <si>
    <t>1C23TNN_00060814,510018</t>
  </si>
  <si>
    <t>1C23TNN_00062042</t>
  </si>
  <si>
    <t>1C23TNN_00062042,510018</t>
  </si>
  <si>
    <t>1C23TNN_00062052</t>
  </si>
  <si>
    <t>1C23TNN_00062052,510018</t>
  </si>
  <si>
    <t>1C23TNN_00063612</t>
  </si>
  <si>
    <t>1C23TNN_00063612,510018</t>
  </si>
  <si>
    <t>1C23TNN_00063613</t>
  </si>
  <si>
    <t>1C23TNN_00063613,510018</t>
  </si>
  <si>
    <t>1C23TNN_00065097</t>
  </si>
  <si>
    <t>1C23TNN_00065097,510018</t>
  </si>
  <si>
    <t>5010-510019-99999-33110100-999999-999999</t>
  </si>
  <si>
    <t>1C23TNN_00062043</t>
  </si>
  <si>
    <t>1C23TNN_00062043,510019</t>
  </si>
  <si>
    <t>1C23TNN_00062044</t>
  </si>
  <si>
    <t>1C23TNN_00062044,510019</t>
  </si>
  <si>
    <t>1C23TNN_00063607</t>
  </si>
  <si>
    <t>1C23TNN_00063607,510019</t>
  </si>
  <si>
    <t>5010-510020-99999-33110100-999999-999999</t>
  </si>
  <si>
    <t>1C23TNN_00059175</t>
  </si>
  <si>
    <t>1C23TNN_00059175,510020</t>
  </si>
  <si>
    <t>1C23TNN_00059190</t>
  </si>
  <si>
    <t>1C23TNN_00059190,510020</t>
  </si>
  <si>
    <t>1C23TNN_00060823</t>
  </si>
  <si>
    <t>1C23TNN_00060823,510020</t>
  </si>
  <si>
    <t>1C23TNN_00062061</t>
  </si>
  <si>
    <t>1C23TNN_00062061,510020</t>
  </si>
  <si>
    <t>1C23TNN_00063610</t>
  </si>
  <si>
    <t>1C23TNN_00063610,510020</t>
  </si>
  <si>
    <t>5010-510021-99999-33110100-999999-999999</t>
  </si>
  <si>
    <t>1C23TNN_00059191</t>
  </si>
  <si>
    <t>1C23TNN_00059191,510021</t>
  </si>
  <si>
    <t>5010-510022-99999-33110100-999999-999999</t>
  </si>
  <si>
    <t>K23TVU 434</t>
  </si>
  <si>
    <t>K23TVU 434,510022</t>
  </si>
  <si>
    <t>1C23TNN_00059192</t>
  </si>
  <si>
    <t>1C23TNN_00059192,510022</t>
  </si>
  <si>
    <t>1C23TNN_00060822</t>
  </si>
  <si>
    <t>1C23TNN_00060822,510022</t>
  </si>
  <si>
    <t>1C23TNN_00062060</t>
  </si>
  <si>
    <t>1C23TNN_00062060,510022</t>
  </si>
  <si>
    <t>1C23TNN_00063600</t>
  </si>
  <si>
    <t>1C23TNN_00063600,510022</t>
  </si>
  <si>
    <t>1C23TNN_00063601</t>
  </si>
  <si>
    <t>1C23TNN_00063601,510022</t>
  </si>
  <si>
    <t>1C23TNN_00063609</t>
  </si>
  <si>
    <t>1C23TNN_00063609,510022</t>
  </si>
  <si>
    <t>1C23TNN_00065100</t>
  </si>
  <si>
    <t>1C23TNN_00065100,510022</t>
  </si>
  <si>
    <t>5010-510024-99999-33110100-999999-999999</t>
  </si>
  <si>
    <t>1C23TNN_00057688</t>
  </si>
  <si>
    <t>1C23TNN_00057688,510024</t>
  </si>
  <si>
    <t>1C23TNN_00062046</t>
  </si>
  <si>
    <t>1C23TNN_00062046,510024</t>
  </si>
  <si>
    <t>1C23TNN_00063602</t>
  </si>
  <si>
    <t>1C23TNN_00063602,510024</t>
  </si>
  <si>
    <t>5010-510025-99999-33110100-999999-999999</t>
  </si>
  <si>
    <t>1C23TNN_00057683</t>
  </si>
  <si>
    <t>1C23TNN_00057683,510025</t>
  </si>
  <si>
    <t>1C23TNN_00057687</t>
  </si>
  <si>
    <t>1C23TNN_00057687,510025</t>
  </si>
  <si>
    <t>1C23TNN_00059178</t>
  </si>
  <si>
    <t>1C23TNN_00059178,510025</t>
  </si>
  <si>
    <t>1C23TNN_00059193</t>
  </si>
  <si>
    <t>1C23TNN_00059193,510025</t>
  </si>
  <si>
    <t>1C23TNN_00060819</t>
  </si>
  <si>
    <t>1C23TNN_00060819,510025</t>
  </si>
  <si>
    <t>1C23TNN_00060820</t>
  </si>
  <si>
    <t>1C23TNN_00060820,510025</t>
  </si>
  <si>
    <t>1C23TNN_00062051</t>
  </si>
  <si>
    <t>1C23TNN_00062051,510025</t>
  </si>
  <si>
    <t>1C23TNN_00062059</t>
  </si>
  <si>
    <t>1C23TNN_00062059,510025</t>
  </si>
  <si>
    <t>5010-510026-99999-33110100-999999-999999</t>
  </si>
  <si>
    <t>1C23TNN_00059196</t>
  </si>
  <si>
    <t>1C23TNN_00059196,510026</t>
  </si>
  <si>
    <t>1C23TNN_00059201</t>
  </si>
  <si>
    <t>1C23TNN_00059201,510026</t>
  </si>
  <si>
    <t>1C23TNN_00059202</t>
  </si>
  <si>
    <t>1C23TNN_00059202,510026</t>
  </si>
  <si>
    <t>1C23TNN_00062066</t>
  </si>
  <si>
    <t>1C23TNN_00062066,510026</t>
  </si>
  <si>
    <t>1C23TNN_00063620</t>
  </si>
  <si>
    <t>1C23TNN_00063620,510026</t>
  </si>
  <si>
    <t>1C23TNN_00065101</t>
  </si>
  <si>
    <t>1C23TNN_00065101,510026</t>
  </si>
  <si>
    <t>1C23TNN_00065103</t>
  </si>
  <si>
    <t>1C23TNN_00065103,510026</t>
  </si>
  <si>
    <t>5010-510027-99999-33110100-999999-999999</t>
  </si>
  <si>
    <t>1C23TNN_00060818</t>
  </si>
  <si>
    <t>1C23TNN_00060818,510027</t>
  </si>
  <si>
    <t>1C23TNN_00062045</t>
  </si>
  <si>
    <t>1C23TNN_00062045,510027</t>
  </si>
  <si>
    <t>1C23TNN_00062058</t>
  </si>
  <si>
    <t>1C23TNN_00062058,510027</t>
  </si>
  <si>
    <t>1C23TNN_00063608</t>
  </si>
  <si>
    <t>1C23TNN_00063608,510027</t>
  </si>
  <si>
    <t>1C23TNN_00065099</t>
  </si>
  <si>
    <t>1C23TNN_00065099,510027</t>
  </si>
  <si>
    <t>5010-510028-99999-33110100-999999-999999</t>
  </si>
  <si>
    <t>1C23TNN_00057686</t>
  </si>
  <si>
    <t>1C23TNN_00057686,510028</t>
  </si>
  <si>
    <t>1C23TNN_00060817</t>
  </si>
  <si>
    <t>1C23TNN_00060817,510028</t>
  </si>
  <si>
    <t>1C23TNN_00062050</t>
  </si>
  <si>
    <t>1C23TNN_00062050,510028</t>
  </si>
  <si>
    <t>1C23TNN_00062057</t>
  </si>
  <si>
    <t>1C23TNN_00062057,510028</t>
  </si>
  <si>
    <t>5010-510029-99999-33110100-999999-999999</t>
  </si>
  <si>
    <t>1C23TNN_00060816</t>
  </si>
  <si>
    <t>1C23TNN_00060816,510029</t>
  </si>
  <si>
    <t>1C23TNN_00060825</t>
  </si>
  <si>
    <t>1C23TNN_00060825,510029</t>
  </si>
  <si>
    <t>1C23TNN_00062056</t>
  </si>
  <si>
    <t>1C23TNN_00062056,510029</t>
  </si>
  <si>
    <t>1C23TNN_00063605</t>
  </si>
  <si>
    <t>1C23TNN_00063605,510029</t>
  </si>
  <si>
    <t>5010-510050-99999-33110100-999999-999999</t>
  </si>
  <si>
    <t>1C23TNN_00057685</t>
  </si>
  <si>
    <t>1C23TNN_00057685,510050</t>
  </si>
  <si>
    <t>1C23TNN_00059180</t>
  </si>
  <si>
    <t>1C23TNN_00059180,510050</t>
  </si>
  <si>
    <t>1C23TNN_00062055</t>
  </si>
  <si>
    <t>1C23TNN_00062055,510050</t>
  </si>
  <si>
    <t>5010-520090-99999-33110100-999999-999999</t>
  </si>
  <si>
    <t>1C23TNN_00059197</t>
  </si>
  <si>
    <t>1C23TNN_00059197,520090</t>
  </si>
  <si>
    <t>1C23TNN_00062064</t>
  </si>
  <si>
    <t>1C23TNN_00062064,520090</t>
  </si>
  <si>
    <t>1C23TNN_00065105</t>
  </si>
  <si>
    <t>1C23TNN_00065105,520090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</si>
  <si>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</si>
  <si>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</si>
  <si>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</si>
  <si>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</si>
  <si>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</si>
  <si>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</si>
  <si>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</si>
  <si>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</si>
  <si>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</si>
  <si>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</si>
  <si>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1C23TNN</t>
  </si>
  <si>
    <t>17260250</t>
  </si>
  <si>
    <t>8%</t>
  </si>
  <si>
    <t>CHI NHÁNH CÔNG TY TNHH MM MEGA MARKET (VIỆT NAM) TẠI THÀNH PHỐ ĐÀ NẴNG</t>
  </si>
  <si>
    <t>0302249586-004</t>
  </si>
  <si>
    <t>25387590</t>
  </si>
  <si>
    <t>CHI NHÁNH CÔNG TY TNHH MM MEGA MARKET (VIỆT NAM) TẠI THÀNH PHỐ NHA TRANG</t>
  </si>
  <si>
    <t>0302249586-011</t>
  </si>
  <si>
    <t>16487470</t>
  </si>
  <si>
    <t>CHI NHÁNH CÔNG TY TNHH MM MEGA MARKET (VIỆT NAM) TẠI HẢI PHÒNG</t>
  </si>
  <si>
    <t>0302249586-003</t>
  </si>
  <si>
    <t>50998171</t>
  </si>
  <si>
    <t>CÔNG TY TNHH MM MEGA MARKET (VIỆT NAM)</t>
  </si>
  <si>
    <t>0302249586</t>
  </si>
  <si>
    <t>28382615</t>
  </si>
  <si>
    <t>CHI NHÁNH CÔNG TY TNHH MM MEGA MARKET (VIỆT NAM) TẠI KIÊN GIANG</t>
  </si>
  <si>
    <t>0302249586-015</t>
  </si>
  <si>
    <t>25388611</t>
  </si>
  <si>
    <t>24358556</t>
  </si>
  <si>
    <t>CHI NHÁNH CÔNG TY TNHH MM MEGA MARKET (VIỆT NAM) TẠI QUẢNG NINH</t>
  </si>
  <si>
    <t>0302249586-012</t>
  </si>
  <si>
    <t>17261362</t>
  </si>
  <si>
    <t>15171324</t>
  </si>
  <si>
    <t>CHI NHÁNH CÔNG TY TNHH MM MEGA MARKET (VIỆT NAM) TẠI THÀNH PHỐ CẦN THƠ</t>
  </si>
  <si>
    <t>0302249586-002</t>
  </si>
  <si>
    <t>10305669</t>
  </si>
  <si>
    <t>10305878</t>
  </si>
  <si>
    <t>18225721</t>
  </si>
  <si>
    <t>CHI NHÁNH CÔNG TY TNHH MM MEGA MARKET (VIỆT NAM) TẠI THÀNH PHỐ BIÊN HÒA</t>
  </si>
  <si>
    <t>0302249586-005</t>
  </si>
  <si>
    <t>20421909</t>
  </si>
  <si>
    <t>CHI NHÁNH CÔNG TY TNHH MM MEGA MARKET (VIỆT NAM) TẠI TỈNH AN GIANG</t>
  </si>
  <si>
    <t>0302249586-006</t>
  </si>
  <si>
    <t>17262692</t>
  </si>
  <si>
    <t>25390042</t>
  </si>
  <si>
    <t>50998587</t>
  </si>
  <si>
    <t>12217864</t>
  </si>
  <si>
    <t>12217657</t>
  </si>
  <si>
    <t>11261015</t>
  </si>
  <si>
    <t>16491396</t>
  </si>
  <si>
    <t>17263863</t>
  </si>
  <si>
    <t>17264807</t>
  </si>
  <si>
    <t>20422839</t>
  </si>
  <si>
    <t>21263837</t>
  </si>
  <si>
    <t>CHI NHÁNH CÔNG TY TNHH MM MEGA MARKET (VIỆT NAM) TẠI TỈNH BÌNH ĐỊNH</t>
  </si>
  <si>
    <t>0302249586-007</t>
  </si>
  <si>
    <t>22396940</t>
  </si>
  <si>
    <t>CHI NHÁNH CÔNG TY TNHH MM MEGA MARKET (VIỆT NAM) TẠI TỈNH BÀ RỊA - VŨNG TÀU</t>
  </si>
  <si>
    <t>0302249586-009</t>
  </si>
  <si>
    <t>25390897</t>
  </si>
  <si>
    <t>26450687</t>
  </si>
  <si>
    <t>CHI NHÁNH CÔNG TY TNHH MM MEGA MARKET (VIỆT NAM) TẠI THÀNH PHỐ HÀ NỘI</t>
  </si>
  <si>
    <t>0302249586-001</t>
  </si>
  <si>
    <t>90361829</t>
  </si>
  <si>
    <t>14160829</t>
  </si>
  <si>
    <t>14160759</t>
  </si>
  <si>
    <t>13023180</t>
  </si>
  <si>
    <t>26453101</t>
  </si>
  <si>
    <t>26453310</t>
  </si>
  <si>
    <t>10309289</t>
  </si>
  <si>
    <t>10309499</t>
  </si>
  <si>
    <t>13024770</t>
  </si>
  <si>
    <t>14163450</t>
  </si>
  <si>
    <t>18228563</t>
  </si>
  <si>
    <t>12220864</t>
  </si>
  <si>
    <t>29203025</t>
  </si>
  <si>
    <t>28387077</t>
  </si>
  <si>
    <t>27386566</t>
  </si>
  <si>
    <t>CHI NHÁNH CÔNG TY TNHH MM MEGA MARKET (VIỆT NAM) TẠI TỈNH ĐẮK LẮK</t>
  </si>
  <si>
    <t>0302249586-014</t>
  </si>
  <si>
    <t>25393167</t>
  </si>
  <si>
    <t>25392322</t>
  </si>
  <si>
    <t>24362240</t>
  </si>
  <si>
    <t>22398827</t>
  </si>
  <si>
    <t>20425319</t>
  </si>
  <si>
    <t>16494142</t>
  </si>
  <si>
    <t>29203991</t>
  </si>
  <si>
    <t>10313161</t>
  </si>
  <si>
    <t>18232054</t>
  </si>
  <si>
    <t>19453896</t>
  </si>
  <si>
    <t>CHI NHÁNH CÔNG TY TNHH MM MEGA MARKET (VIỆT NAM) TẠI TỈNH BÌNH DƯƠNG</t>
  </si>
  <si>
    <t>0302249586-008</t>
  </si>
  <si>
    <t>19454077</t>
  </si>
  <si>
    <t>27387844</t>
  </si>
  <si>
    <t>24364446</t>
  </si>
  <si>
    <t>17268333</t>
  </si>
  <si>
    <t>16495850</t>
  </si>
  <si>
    <t>15178297</t>
  </si>
  <si>
    <t>28388337</t>
  </si>
  <si>
    <t>25394596</t>
  </si>
  <si>
    <t>18233524</t>
  </si>
  <si>
    <t>11266059</t>
  </si>
  <si>
    <t>12223890</t>
  </si>
  <si>
    <t>50999476</t>
  </si>
  <si>
    <t>29204596</t>
  </si>
  <si>
    <t>28389950</t>
  </si>
  <si>
    <t>27388593</t>
  </si>
  <si>
    <t>25395468</t>
  </si>
  <si>
    <t>22402406</t>
  </si>
  <si>
    <t>20427807</t>
  </si>
  <si>
    <t>16496939</t>
  </si>
  <si>
    <t>15179326</t>
  </si>
  <si>
    <t>90366476</t>
  </si>
  <si>
    <t>13028055</t>
  </si>
  <si>
    <t>26455999</t>
  </si>
  <si>
    <t>10316803</t>
  </si>
  <si>
    <t>16498558</t>
  </si>
  <si>
    <t>22402465</t>
  </si>
  <si>
    <t>22403069</t>
  </si>
  <si>
    <t>24366702</t>
  </si>
  <si>
    <t>10319830</t>
  </si>
  <si>
    <t>11269137</t>
  </si>
  <si>
    <t>29205973</t>
  </si>
  <si>
    <t>12226853</t>
  </si>
  <si>
    <t>19458318</t>
  </si>
  <si>
    <t>27391393</t>
  </si>
  <si>
    <t>22404820</t>
  </si>
  <si>
    <t>20430301</t>
  </si>
  <si>
    <t>17272416</t>
  </si>
  <si>
    <t>18237517</t>
  </si>
  <si>
    <t>18238068</t>
  </si>
  <si>
    <t>14166019</t>
  </si>
  <si>
    <t>14165899</t>
  </si>
  <si>
    <t>14167000</t>
  </si>
  <si>
    <t>13031308</t>
  </si>
  <si>
    <t>26458721</t>
  </si>
  <si>
    <t>1K23THL</t>
  </si>
  <si>
    <t>Hàng trả - Mega Cần Thơ - phiếu MH003752 - MEGA-002</t>
  </si>
  <si>
    <t>Hàng trả - Mega Cần Thơ - phiếu MH003528 - MEGA-002</t>
  </si>
  <si>
    <t>1K23TVU</t>
  </si>
  <si>
    <t>Hàng trả - Mega Vũng Tàu - phiếu MH003566 - MEGA-009</t>
  </si>
  <si>
    <t>10319885</t>
  </si>
  <si>
    <t>10320387</t>
  </si>
  <si>
    <t>17274846</t>
  </si>
  <si>
    <t>17274387</t>
  </si>
  <si>
    <t>16501385</t>
  </si>
  <si>
    <t>18239532</t>
  </si>
  <si>
    <t>12230020</t>
  </si>
  <si>
    <t>27393811</t>
  </si>
  <si>
    <t>22407232</t>
  </si>
  <si>
    <t>26460373</t>
  </si>
  <si>
    <t>14168610</t>
  </si>
  <si>
    <t>26461451</t>
  </si>
  <si>
    <t>14170168</t>
  </si>
  <si>
    <t>90369641</t>
  </si>
  <si>
    <t>13034621</t>
  </si>
  <si>
    <t>10323989</t>
  </si>
  <si>
    <t>19462227</t>
  </si>
  <si>
    <t>18242217</t>
  </si>
  <si>
    <t>25401495</t>
  </si>
  <si>
    <t>24371250</t>
  </si>
  <si>
    <t>16504369</t>
  </si>
  <si>
    <t>15186550</t>
  </si>
  <si>
    <t>17277149</t>
  </si>
  <si>
    <t>11275520</t>
  </si>
  <si>
    <t>14171178</t>
  </si>
  <si>
    <t>13036732</t>
  </si>
  <si>
    <t>14173118</t>
  </si>
  <si>
    <t>14173292</t>
  </si>
  <si>
    <t>26465888</t>
  </si>
  <si>
    <t>14173897</t>
  </si>
  <si>
    <t>check NCC</t>
  </si>
  <si>
    <t>Chênh lệch</t>
  </si>
  <si>
    <t>check MEGA</t>
  </si>
  <si>
    <t>Mã NCC</t>
  </si>
  <si>
    <t>Ký tự hóa đơn</t>
  </si>
  <si>
    <t>Số PO</t>
  </si>
  <si>
    <t>Số tiền</t>
  </si>
  <si>
    <t>Ngày nhận hàng</t>
  </si>
  <si>
    <t>Ngày gửi 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</si>
</sst>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9" formatCode="_-* #,##0\ _₫_-;\-* #,##0\ _₫_-;_-* &quot;-&quot;??\ _₫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i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0"/>
      <color rgb="FF000000"/>
      <name val="Arial"/>
      <family val="2"/>
    </font>
    <font>
      <b/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14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8" fontId="7" fillId="3" borderId="7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38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5" xfId="0" applyNumberFormat="1" applyFont="1" applyBorder="1" applyAlignment="1">
      <alignment vertical="center"/>
    </xf>
    <xf numFmtId="169" fontId="0" fillId="0" borderId="0" xfId="1" applyNumberFormat="1" applyFont="1"/>
    <xf numFmtId="169" fontId="7" fillId="0" borderId="9" xfId="1" applyNumberFormat="1" applyFont="1" applyFill="1" applyBorder="1" applyAlignment="1">
      <alignment horizontal="center" vertical="center"/>
    </xf>
    <xf numFmtId="38" fontId="0" fillId="0" borderId="0" xfId="0" applyNumberFormat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right" vertical="center" wrapText="1"/>
    </xf>
    <xf numFmtId="3" fontId="3" fillId="4" borderId="5" xfId="0" applyNumberFormat="1" applyFont="1" applyFill="1" applyBorder="1" applyAlignment="1">
      <alignment horizontal="right" vertical="center" wrapText="1"/>
    </xf>
    <xf numFmtId="14" fontId="3" fillId="4" borderId="5" xfId="0" applyNumberFormat="1" applyFont="1" applyFill="1" applyBorder="1" applyAlignment="1">
      <alignment horizontal="right" vertical="center" wrapText="1"/>
    </xf>
    <xf numFmtId="3" fontId="10" fillId="4" borderId="5" xfId="0" applyNumberFormat="1" applyFont="1" applyFill="1" applyBorder="1" applyAlignment="1">
      <alignment horizontal="right" vertical="center" wrapText="1"/>
    </xf>
    <xf numFmtId="0" fontId="3" fillId="2" borderId="5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sqref="A1:C1"/>
    </sheetView>
  </sheetViews>
  <sheetFormatPr defaultRowHeight="15" x14ac:dyDescent="0.25"/>
  <cols>
    <col min="1" max="1" width="39.85546875" bestFit="1" customWidth="1"/>
    <col min="2" max="2" width="7.85546875" bestFit="1" customWidth="1"/>
    <col min="3" max="3" width="32.7109375" bestFit="1" customWidth="1"/>
    <col min="4" max="4" width="18.140625" bestFit="1" customWidth="1"/>
    <col min="5" max="5" width="24.7109375" bestFit="1" customWidth="1"/>
    <col min="6" max="6" width="11.140625" bestFit="1" customWidth="1"/>
  </cols>
  <sheetData>
    <row r="1" spans="1:6" ht="15.75" thickBot="1" x14ac:dyDescent="0.3">
      <c r="A1" s="1" t="s">
        <v>0</v>
      </c>
      <c r="B1" s="1"/>
      <c r="C1" s="1"/>
      <c r="D1" s="2"/>
      <c r="E1" s="2"/>
      <c r="F1" s="5">
        <v>367412524</v>
      </c>
    </row>
    <row r="2" spans="1:6" ht="36.75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15.75" thickBot="1" x14ac:dyDescent="0.3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8">
        <v>921375</v>
      </c>
    </row>
    <row r="4" spans="1:6" ht="15.75" thickBot="1" x14ac:dyDescent="0.3">
      <c r="A4" s="6" t="s">
        <v>7</v>
      </c>
      <c r="B4" s="7" t="s">
        <v>8</v>
      </c>
      <c r="C4" s="7" t="s">
        <v>9</v>
      </c>
      <c r="D4" s="7" t="s">
        <v>12</v>
      </c>
      <c r="E4" s="7" t="s">
        <v>13</v>
      </c>
      <c r="F4" s="8">
        <v>7886700</v>
      </c>
    </row>
    <row r="5" spans="1:6" ht="15.75" thickBot="1" x14ac:dyDescent="0.3">
      <c r="A5" s="6" t="s">
        <v>7</v>
      </c>
      <c r="B5" s="7" t="s">
        <v>8</v>
      </c>
      <c r="C5" s="7" t="s">
        <v>9</v>
      </c>
      <c r="D5" s="7" t="s">
        <v>14</v>
      </c>
      <c r="E5" s="7" t="s">
        <v>15</v>
      </c>
      <c r="F5" s="8">
        <v>921375</v>
      </c>
    </row>
    <row r="6" spans="1:6" ht="15.75" thickBot="1" x14ac:dyDescent="0.3">
      <c r="A6" s="6" t="s">
        <v>7</v>
      </c>
      <c r="B6" s="7" t="s">
        <v>8</v>
      </c>
      <c r="C6" s="7" t="s">
        <v>9</v>
      </c>
      <c r="D6" s="7" t="s">
        <v>16</v>
      </c>
      <c r="E6" s="7" t="s">
        <v>17</v>
      </c>
      <c r="F6" s="8">
        <v>10286379</v>
      </c>
    </row>
    <row r="7" spans="1:6" ht="15.75" thickBot="1" x14ac:dyDescent="0.3">
      <c r="A7" s="6" t="s">
        <v>7</v>
      </c>
      <c r="B7" s="7" t="s">
        <v>8</v>
      </c>
      <c r="C7" s="7" t="s">
        <v>9</v>
      </c>
      <c r="D7" s="7" t="s">
        <v>18</v>
      </c>
      <c r="E7" s="7" t="s">
        <v>19</v>
      </c>
      <c r="F7" s="8">
        <v>4140261</v>
      </c>
    </row>
    <row r="8" spans="1:6" ht="15.75" thickBot="1" x14ac:dyDescent="0.3">
      <c r="A8" s="6" t="s">
        <v>7</v>
      </c>
      <c r="B8" s="7" t="s">
        <v>8</v>
      </c>
      <c r="C8" s="7" t="s">
        <v>9</v>
      </c>
      <c r="D8" s="7" t="s">
        <v>20</v>
      </c>
      <c r="E8" s="7" t="s">
        <v>21</v>
      </c>
      <c r="F8" s="8">
        <v>4913622</v>
      </c>
    </row>
    <row r="9" spans="1:6" ht="15.75" thickBot="1" x14ac:dyDescent="0.3">
      <c r="A9" s="6" t="s">
        <v>7</v>
      </c>
      <c r="B9" s="7" t="s">
        <v>8</v>
      </c>
      <c r="C9" s="7" t="s">
        <v>9</v>
      </c>
      <c r="D9" s="7" t="s">
        <v>22</v>
      </c>
      <c r="E9" s="7" t="s">
        <v>23</v>
      </c>
      <c r="F9" s="8">
        <v>4372097</v>
      </c>
    </row>
    <row r="10" spans="1:6" ht="15.75" thickBot="1" x14ac:dyDescent="0.3">
      <c r="A10" s="6" t="s">
        <v>7</v>
      </c>
      <c r="B10" s="7" t="s">
        <v>8</v>
      </c>
      <c r="C10" s="7" t="s">
        <v>9</v>
      </c>
      <c r="D10" s="7" t="s">
        <v>24</v>
      </c>
      <c r="E10" s="7" t="s">
        <v>25</v>
      </c>
      <c r="F10" s="8">
        <v>2186055</v>
      </c>
    </row>
    <row r="11" spans="1:6" ht="15.75" thickBot="1" x14ac:dyDescent="0.3">
      <c r="A11" s="6" t="s">
        <v>7</v>
      </c>
      <c r="B11" s="7" t="s">
        <v>8</v>
      </c>
      <c r="C11" s="7" t="s">
        <v>9</v>
      </c>
      <c r="D11" s="7" t="s">
        <v>26</v>
      </c>
      <c r="E11" s="7" t="s">
        <v>27</v>
      </c>
      <c r="F11" s="8">
        <v>7886700</v>
      </c>
    </row>
    <row r="12" spans="1:6" ht="15.75" thickBot="1" x14ac:dyDescent="0.3">
      <c r="A12" s="6" t="s">
        <v>7</v>
      </c>
      <c r="B12" s="7" t="s">
        <v>8</v>
      </c>
      <c r="C12" s="7" t="s">
        <v>9</v>
      </c>
      <c r="D12" s="7" t="s">
        <v>28</v>
      </c>
      <c r="E12" s="7" t="s">
        <v>29</v>
      </c>
      <c r="F12" s="8">
        <v>12784284</v>
      </c>
    </row>
    <row r="13" spans="1:6" ht="15.75" thickBot="1" x14ac:dyDescent="0.3">
      <c r="A13" s="6" t="s">
        <v>30</v>
      </c>
      <c r="B13" s="7" t="s">
        <v>8</v>
      </c>
      <c r="C13" s="7" t="s">
        <v>9</v>
      </c>
      <c r="D13" s="7" t="s">
        <v>31</v>
      </c>
      <c r="E13" s="7" t="s">
        <v>32</v>
      </c>
      <c r="F13" s="8">
        <v>921375</v>
      </c>
    </row>
    <row r="14" spans="1:6" ht="15.75" thickBot="1" x14ac:dyDescent="0.3">
      <c r="A14" s="6" t="s">
        <v>30</v>
      </c>
      <c r="B14" s="7" t="s">
        <v>8</v>
      </c>
      <c r="C14" s="7" t="s">
        <v>9</v>
      </c>
      <c r="D14" s="7" t="s">
        <v>33</v>
      </c>
      <c r="E14" s="7" t="s">
        <v>34</v>
      </c>
      <c r="F14" s="8">
        <v>1083956</v>
      </c>
    </row>
    <row r="15" spans="1:6" ht="15.75" thickBot="1" x14ac:dyDescent="0.3">
      <c r="A15" s="6" t="s">
        <v>30</v>
      </c>
      <c r="B15" s="7" t="s">
        <v>8</v>
      </c>
      <c r="C15" s="7" t="s">
        <v>9</v>
      </c>
      <c r="D15" s="7" t="s">
        <v>35</v>
      </c>
      <c r="E15" s="7" t="s">
        <v>36</v>
      </c>
      <c r="F15" s="8">
        <v>8035808</v>
      </c>
    </row>
    <row r="16" spans="1:6" ht="15.75" thickBot="1" x14ac:dyDescent="0.3">
      <c r="A16" s="6" t="s">
        <v>37</v>
      </c>
      <c r="B16" s="7" t="s">
        <v>8</v>
      </c>
      <c r="C16" s="7" t="s">
        <v>9</v>
      </c>
      <c r="D16" s="7" t="s">
        <v>38</v>
      </c>
      <c r="E16" s="7" t="s">
        <v>39</v>
      </c>
      <c r="F16" s="8">
        <v>706982</v>
      </c>
    </row>
    <row r="17" spans="1:6" ht="15.75" thickBot="1" x14ac:dyDescent="0.3">
      <c r="A17" s="6" t="s">
        <v>37</v>
      </c>
      <c r="B17" s="7" t="s">
        <v>8</v>
      </c>
      <c r="C17" s="7" t="s">
        <v>9</v>
      </c>
      <c r="D17" s="7" t="s">
        <v>40</v>
      </c>
      <c r="E17" s="7" t="s">
        <v>41</v>
      </c>
      <c r="F17" s="8">
        <v>460688</v>
      </c>
    </row>
    <row r="18" spans="1:6" ht="15.75" thickBot="1" x14ac:dyDescent="0.3">
      <c r="A18" s="6" t="s">
        <v>37</v>
      </c>
      <c r="B18" s="7" t="s">
        <v>8</v>
      </c>
      <c r="C18" s="7" t="s">
        <v>9</v>
      </c>
      <c r="D18" s="7" t="s">
        <v>42</v>
      </c>
      <c r="E18" s="7" t="s">
        <v>43</v>
      </c>
      <c r="F18" s="8">
        <v>8825045</v>
      </c>
    </row>
    <row r="19" spans="1:6" ht="15.75" thickBot="1" x14ac:dyDescent="0.3">
      <c r="A19" s="6" t="s">
        <v>37</v>
      </c>
      <c r="B19" s="7" t="s">
        <v>8</v>
      </c>
      <c r="C19" s="7" t="s">
        <v>9</v>
      </c>
      <c r="D19" s="7" t="s">
        <v>44</v>
      </c>
      <c r="E19" s="7" t="s">
        <v>45</v>
      </c>
      <c r="F19" s="8">
        <v>1586115</v>
      </c>
    </row>
    <row r="20" spans="1:6" ht="15.75" thickBot="1" x14ac:dyDescent="0.3">
      <c r="A20" s="6" t="s">
        <v>37</v>
      </c>
      <c r="B20" s="7" t="s">
        <v>8</v>
      </c>
      <c r="C20" s="7" t="s">
        <v>9</v>
      </c>
      <c r="D20" s="7" t="s">
        <v>46</v>
      </c>
      <c r="E20" s="7" t="s">
        <v>47</v>
      </c>
      <c r="F20" s="8">
        <v>7583247</v>
      </c>
    </row>
    <row r="21" spans="1:6" ht="15.75" thickBot="1" x14ac:dyDescent="0.3">
      <c r="A21" s="6" t="s">
        <v>37</v>
      </c>
      <c r="B21" s="7" t="s">
        <v>8</v>
      </c>
      <c r="C21" s="7" t="s">
        <v>9</v>
      </c>
      <c r="D21" s="7" t="s">
        <v>48</v>
      </c>
      <c r="E21" s="7" t="s">
        <v>49</v>
      </c>
      <c r="F21" s="8">
        <v>11411996</v>
      </c>
    </row>
    <row r="22" spans="1:6" ht="15.75" thickBot="1" x14ac:dyDescent="0.3">
      <c r="A22" s="6" t="s">
        <v>50</v>
      </c>
      <c r="B22" s="7" t="s">
        <v>8</v>
      </c>
      <c r="C22" s="7" t="s">
        <v>9</v>
      </c>
      <c r="D22" s="7" t="s">
        <v>51</v>
      </c>
      <c r="E22" s="7" t="s">
        <v>52</v>
      </c>
      <c r="F22" s="8">
        <v>2785536</v>
      </c>
    </row>
    <row r="23" spans="1:6" ht="15.75" thickBot="1" x14ac:dyDescent="0.3">
      <c r="A23" s="6" t="s">
        <v>50</v>
      </c>
      <c r="B23" s="7" t="s">
        <v>8</v>
      </c>
      <c r="C23" s="7" t="s">
        <v>9</v>
      </c>
      <c r="D23" s="7" t="s">
        <v>53</v>
      </c>
      <c r="E23" s="7" t="s">
        <v>54</v>
      </c>
      <c r="F23" s="8">
        <v>460688</v>
      </c>
    </row>
    <row r="24" spans="1:6" ht="15.75" thickBot="1" x14ac:dyDescent="0.3">
      <c r="A24" s="6" t="s">
        <v>50</v>
      </c>
      <c r="B24" s="7" t="s">
        <v>8</v>
      </c>
      <c r="C24" s="7" t="s">
        <v>9</v>
      </c>
      <c r="D24" s="7" t="s">
        <v>55</v>
      </c>
      <c r="E24" s="7" t="s">
        <v>56</v>
      </c>
      <c r="F24" s="8">
        <v>4849389</v>
      </c>
    </row>
    <row r="25" spans="1:6" ht="15.75" thickBot="1" x14ac:dyDescent="0.3">
      <c r="A25" s="6" t="s">
        <v>50</v>
      </c>
      <c r="B25" s="7" t="s">
        <v>8</v>
      </c>
      <c r="C25" s="7" t="s">
        <v>9</v>
      </c>
      <c r="D25" s="7" t="s">
        <v>57</v>
      </c>
      <c r="E25" s="7" t="s">
        <v>58</v>
      </c>
      <c r="F25" s="8">
        <v>270986</v>
      </c>
    </row>
    <row r="26" spans="1:6" ht="15.75" thickBot="1" x14ac:dyDescent="0.3">
      <c r="A26" s="6" t="s">
        <v>50</v>
      </c>
      <c r="B26" s="7" t="s">
        <v>8</v>
      </c>
      <c r="C26" s="7" t="s">
        <v>9</v>
      </c>
      <c r="D26" s="7" t="s">
        <v>59</v>
      </c>
      <c r="E26" s="7" t="s">
        <v>60</v>
      </c>
      <c r="F26" s="8">
        <v>2128086</v>
      </c>
    </row>
    <row r="27" spans="1:6" ht="15.75" thickBot="1" x14ac:dyDescent="0.3">
      <c r="A27" s="6" t="s">
        <v>61</v>
      </c>
      <c r="B27" s="7" t="s">
        <v>8</v>
      </c>
      <c r="C27" s="7" t="s">
        <v>9</v>
      </c>
      <c r="D27" s="7" t="s">
        <v>62</v>
      </c>
      <c r="E27" s="7" t="s">
        <v>63</v>
      </c>
      <c r="F27" s="8">
        <v>4637763</v>
      </c>
    </row>
    <row r="28" spans="1:6" ht="15.75" thickBot="1" x14ac:dyDescent="0.3">
      <c r="A28" s="6" t="s">
        <v>61</v>
      </c>
      <c r="B28" s="7" t="s">
        <v>8</v>
      </c>
      <c r="C28" s="7" t="s">
        <v>9</v>
      </c>
      <c r="D28" s="7" t="s">
        <v>64</v>
      </c>
      <c r="E28" s="7" t="s">
        <v>65</v>
      </c>
      <c r="F28" s="8">
        <v>92138</v>
      </c>
    </row>
    <row r="29" spans="1:6" ht="15.75" thickBot="1" x14ac:dyDescent="0.3">
      <c r="A29" s="6" t="s">
        <v>61</v>
      </c>
      <c r="B29" s="7" t="s">
        <v>8</v>
      </c>
      <c r="C29" s="7" t="s">
        <v>9</v>
      </c>
      <c r="D29" s="7" t="s">
        <v>66</v>
      </c>
      <c r="E29" s="7" t="s">
        <v>67</v>
      </c>
      <c r="F29" s="8">
        <v>3706668</v>
      </c>
    </row>
    <row r="30" spans="1:6" ht="15.75" thickBot="1" x14ac:dyDescent="0.3">
      <c r="A30" s="6" t="s">
        <v>61</v>
      </c>
      <c r="B30" s="7" t="s">
        <v>8</v>
      </c>
      <c r="C30" s="7" t="s">
        <v>9</v>
      </c>
      <c r="D30" s="7" t="s">
        <v>68</v>
      </c>
      <c r="E30" s="7" t="s">
        <v>69</v>
      </c>
      <c r="F30" s="8">
        <v>5997132</v>
      </c>
    </row>
    <row r="31" spans="1:6" ht="15.75" thickBot="1" x14ac:dyDescent="0.3">
      <c r="A31" s="6" t="s">
        <v>61</v>
      </c>
      <c r="B31" s="7" t="s">
        <v>8</v>
      </c>
      <c r="C31" s="7" t="s">
        <v>9</v>
      </c>
      <c r="D31" s="7" t="s">
        <v>70</v>
      </c>
      <c r="E31" s="7" t="s">
        <v>71</v>
      </c>
      <c r="F31" s="8">
        <v>396522</v>
      </c>
    </row>
    <row r="32" spans="1:6" ht="15.75" thickBot="1" x14ac:dyDescent="0.3">
      <c r="A32" s="6" t="s">
        <v>61</v>
      </c>
      <c r="B32" s="7" t="s">
        <v>8</v>
      </c>
      <c r="C32" s="7" t="s">
        <v>9</v>
      </c>
      <c r="D32" s="7" t="s">
        <v>72</v>
      </c>
      <c r="E32" s="7" t="s">
        <v>73</v>
      </c>
      <c r="F32" s="8">
        <v>3470877</v>
      </c>
    </row>
    <row r="33" spans="1:6" ht="15.75" thickBot="1" x14ac:dyDescent="0.3">
      <c r="A33" s="6" t="s">
        <v>61</v>
      </c>
      <c r="B33" s="7" t="s">
        <v>8</v>
      </c>
      <c r="C33" s="7" t="s">
        <v>9</v>
      </c>
      <c r="D33" s="7" t="s">
        <v>74</v>
      </c>
      <c r="E33" s="7" t="s">
        <v>75</v>
      </c>
      <c r="F33" s="8">
        <v>4701780</v>
      </c>
    </row>
    <row r="34" spans="1:6" ht="15.75" thickBot="1" x14ac:dyDescent="0.3">
      <c r="A34" s="6" t="s">
        <v>61</v>
      </c>
      <c r="B34" s="7" t="s">
        <v>8</v>
      </c>
      <c r="C34" s="7" t="s">
        <v>9</v>
      </c>
      <c r="D34" s="7" t="s">
        <v>76</v>
      </c>
      <c r="E34" s="7" t="s">
        <v>77</v>
      </c>
      <c r="F34" s="8">
        <v>1093028</v>
      </c>
    </row>
    <row r="35" spans="1:6" ht="15.75" thickBot="1" x14ac:dyDescent="0.3">
      <c r="A35" s="6" t="s">
        <v>78</v>
      </c>
      <c r="B35" s="7" t="s">
        <v>8</v>
      </c>
      <c r="C35" s="7" t="s">
        <v>9</v>
      </c>
      <c r="D35" s="7" t="s">
        <v>79</v>
      </c>
      <c r="E35" s="7" t="s">
        <v>80</v>
      </c>
      <c r="F35" s="8">
        <v>-874420</v>
      </c>
    </row>
    <row r="36" spans="1:6" ht="15.75" thickBot="1" x14ac:dyDescent="0.3">
      <c r="A36" s="6" t="s">
        <v>78</v>
      </c>
      <c r="B36" s="7" t="s">
        <v>8</v>
      </c>
      <c r="C36" s="7" t="s">
        <v>9</v>
      </c>
      <c r="D36" s="7" t="s">
        <v>81</v>
      </c>
      <c r="E36" s="7" t="s">
        <v>82</v>
      </c>
      <c r="F36" s="8">
        <v>-604944</v>
      </c>
    </row>
    <row r="37" spans="1:6" ht="15.75" thickBot="1" x14ac:dyDescent="0.3">
      <c r="A37" s="6" t="s">
        <v>78</v>
      </c>
      <c r="B37" s="7" t="s">
        <v>8</v>
      </c>
      <c r="C37" s="7" t="s">
        <v>9</v>
      </c>
      <c r="D37" s="7" t="s">
        <v>83</v>
      </c>
      <c r="E37" s="7" t="s">
        <v>84</v>
      </c>
      <c r="F37" s="8">
        <v>1157814</v>
      </c>
    </row>
    <row r="38" spans="1:6" ht="15.75" thickBot="1" x14ac:dyDescent="0.3">
      <c r="A38" s="6" t="s">
        <v>78</v>
      </c>
      <c r="B38" s="7" t="s">
        <v>8</v>
      </c>
      <c r="C38" s="7" t="s">
        <v>9</v>
      </c>
      <c r="D38" s="7" t="s">
        <v>85</v>
      </c>
      <c r="E38" s="7" t="s">
        <v>86</v>
      </c>
      <c r="F38" s="8">
        <v>2669841</v>
      </c>
    </row>
    <row r="39" spans="1:6" ht="15.75" thickBot="1" x14ac:dyDescent="0.3">
      <c r="A39" s="6" t="s">
        <v>78</v>
      </c>
      <c r="B39" s="7" t="s">
        <v>8</v>
      </c>
      <c r="C39" s="7" t="s">
        <v>9</v>
      </c>
      <c r="D39" s="7" t="s">
        <v>87</v>
      </c>
      <c r="E39" s="7" t="s">
        <v>88</v>
      </c>
      <c r="F39" s="8">
        <v>8742789</v>
      </c>
    </row>
    <row r="40" spans="1:6" ht="15.75" thickBot="1" x14ac:dyDescent="0.3">
      <c r="A40" s="6" t="s">
        <v>89</v>
      </c>
      <c r="B40" s="7" t="s">
        <v>8</v>
      </c>
      <c r="C40" s="7" t="s">
        <v>9</v>
      </c>
      <c r="D40" s="7" t="s">
        <v>90</v>
      </c>
      <c r="E40" s="7" t="s">
        <v>91</v>
      </c>
      <c r="F40" s="8">
        <v>2315628</v>
      </c>
    </row>
    <row r="41" spans="1:6" ht="15.75" thickBot="1" x14ac:dyDescent="0.3">
      <c r="A41" s="6" t="s">
        <v>89</v>
      </c>
      <c r="B41" s="7" t="s">
        <v>8</v>
      </c>
      <c r="C41" s="7" t="s">
        <v>9</v>
      </c>
      <c r="D41" s="7" t="s">
        <v>92</v>
      </c>
      <c r="E41" s="7" t="s">
        <v>93</v>
      </c>
      <c r="F41" s="8">
        <v>4027347</v>
      </c>
    </row>
    <row r="42" spans="1:6" ht="15.75" thickBot="1" x14ac:dyDescent="0.3">
      <c r="A42" s="6" t="s">
        <v>89</v>
      </c>
      <c r="B42" s="7" t="s">
        <v>8</v>
      </c>
      <c r="C42" s="7" t="s">
        <v>9</v>
      </c>
      <c r="D42" s="7" t="s">
        <v>94</v>
      </c>
      <c r="E42" s="7" t="s">
        <v>95</v>
      </c>
      <c r="F42" s="8">
        <v>1586115</v>
      </c>
    </row>
    <row r="43" spans="1:6" ht="15.75" thickBot="1" x14ac:dyDescent="0.3">
      <c r="A43" s="6" t="s">
        <v>89</v>
      </c>
      <c r="B43" s="7" t="s">
        <v>8</v>
      </c>
      <c r="C43" s="7" t="s">
        <v>9</v>
      </c>
      <c r="D43" s="7" t="s">
        <v>96</v>
      </c>
      <c r="E43" s="7" t="s">
        <v>97</v>
      </c>
      <c r="F43" s="8">
        <v>2571831</v>
      </c>
    </row>
    <row r="44" spans="1:6" ht="15.75" thickBot="1" x14ac:dyDescent="0.3">
      <c r="A44" s="6" t="s">
        <v>89</v>
      </c>
      <c r="B44" s="7" t="s">
        <v>8</v>
      </c>
      <c r="C44" s="7" t="s">
        <v>9</v>
      </c>
      <c r="D44" s="7" t="s">
        <v>98</v>
      </c>
      <c r="E44" s="7" t="s">
        <v>99</v>
      </c>
      <c r="F44" s="8">
        <v>2398856</v>
      </c>
    </row>
    <row r="45" spans="1:6" ht="15.75" thickBot="1" x14ac:dyDescent="0.3">
      <c r="A45" s="6" t="s">
        <v>89</v>
      </c>
      <c r="B45" s="7" t="s">
        <v>8</v>
      </c>
      <c r="C45" s="7" t="s">
        <v>9</v>
      </c>
      <c r="D45" s="7" t="s">
        <v>100</v>
      </c>
      <c r="E45" s="7" t="s">
        <v>101</v>
      </c>
      <c r="F45" s="8">
        <v>10672695</v>
      </c>
    </row>
    <row r="46" spans="1:6" ht="15.75" thickBot="1" x14ac:dyDescent="0.3">
      <c r="A46" s="6" t="s">
        <v>89</v>
      </c>
      <c r="B46" s="7" t="s">
        <v>8</v>
      </c>
      <c r="C46" s="7" t="s">
        <v>9</v>
      </c>
      <c r="D46" s="7" t="s">
        <v>102</v>
      </c>
      <c r="E46" s="7" t="s">
        <v>103</v>
      </c>
      <c r="F46" s="8">
        <v>4685013</v>
      </c>
    </row>
    <row r="47" spans="1:6" ht="15.75" thickBot="1" x14ac:dyDescent="0.3">
      <c r="A47" s="6" t="s">
        <v>104</v>
      </c>
      <c r="B47" s="7" t="s">
        <v>8</v>
      </c>
      <c r="C47" s="7" t="s">
        <v>9</v>
      </c>
      <c r="D47" s="7" t="s">
        <v>105</v>
      </c>
      <c r="E47" s="7" t="s">
        <v>106</v>
      </c>
      <c r="F47" s="8">
        <v>5705586</v>
      </c>
    </row>
    <row r="48" spans="1:6" ht="15.75" thickBot="1" x14ac:dyDescent="0.3">
      <c r="A48" s="6" t="s">
        <v>104</v>
      </c>
      <c r="B48" s="7" t="s">
        <v>8</v>
      </c>
      <c r="C48" s="7" t="s">
        <v>9</v>
      </c>
      <c r="D48" s="7" t="s">
        <v>107</v>
      </c>
      <c r="E48" s="7" t="s">
        <v>108</v>
      </c>
      <c r="F48" s="8">
        <v>3771252</v>
      </c>
    </row>
    <row r="49" spans="1:6" ht="15.75" thickBot="1" x14ac:dyDescent="0.3">
      <c r="A49" s="6" t="s">
        <v>104</v>
      </c>
      <c r="B49" s="7" t="s">
        <v>8</v>
      </c>
      <c r="C49" s="7" t="s">
        <v>9</v>
      </c>
      <c r="D49" s="7" t="s">
        <v>109</v>
      </c>
      <c r="E49" s="7" t="s">
        <v>110</v>
      </c>
      <c r="F49" s="8">
        <v>4714484</v>
      </c>
    </row>
    <row r="50" spans="1:6" ht="15.75" thickBot="1" x14ac:dyDescent="0.3">
      <c r="A50" s="6" t="s">
        <v>104</v>
      </c>
      <c r="B50" s="7" t="s">
        <v>8</v>
      </c>
      <c r="C50" s="7" t="s">
        <v>9</v>
      </c>
      <c r="D50" s="7" t="s">
        <v>111</v>
      </c>
      <c r="E50" s="7" t="s">
        <v>112</v>
      </c>
      <c r="F50" s="8">
        <v>460688</v>
      </c>
    </row>
    <row r="51" spans="1:6" ht="15.75" thickBot="1" x14ac:dyDescent="0.3">
      <c r="A51" s="6" t="s">
        <v>104</v>
      </c>
      <c r="B51" s="7" t="s">
        <v>8</v>
      </c>
      <c r="C51" s="7" t="s">
        <v>9</v>
      </c>
      <c r="D51" s="7" t="s">
        <v>113</v>
      </c>
      <c r="E51" s="7" t="s">
        <v>114</v>
      </c>
      <c r="F51" s="8">
        <v>4157933</v>
      </c>
    </row>
    <row r="52" spans="1:6" ht="15.75" thickBot="1" x14ac:dyDescent="0.3">
      <c r="A52" s="6" t="s">
        <v>104</v>
      </c>
      <c r="B52" s="7" t="s">
        <v>8</v>
      </c>
      <c r="C52" s="7" t="s">
        <v>9</v>
      </c>
      <c r="D52" s="7" t="s">
        <v>115</v>
      </c>
      <c r="E52" s="7" t="s">
        <v>116</v>
      </c>
      <c r="F52" s="8">
        <v>5357367</v>
      </c>
    </row>
    <row r="53" spans="1:6" ht="15.75" thickBot="1" x14ac:dyDescent="0.3">
      <c r="A53" s="6" t="s">
        <v>104</v>
      </c>
      <c r="B53" s="7" t="s">
        <v>8</v>
      </c>
      <c r="C53" s="7" t="s">
        <v>9</v>
      </c>
      <c r="D53" s="7" t="s">
        <v>117</v>
      </c>
      <c r="E53" s="7" t="s">
        <v>118</v>
      </c>
      <c r="F53" s="8">
        <v>6770952</v>
      </c>
    </row>
    <row r="54" spans="1:6" ht="15.75" thickBot="1" x14ac:dyDescent="0.3">
      <c r="A54" s="6" t="s">
        <v>104</v>
      </c>
      <c r="B54" s="7" t="s">
        <v>8</v>
      </c>
      <c r="C54" s="7" t="s">
        <v>9</v>
      </c>
      <c r="D54" s="7" t="s">
        <v>119</v>
      </c>
      <c r="E54" s="7" t="s">
        <v>120</v>
      </c>
      <c r="F54" s="8">
        <v>2785536</v>
      </c>
    </row>
    <row r="55" spans="1:6" ht="15.75" thickBot="1" x14ac:dyDescent="0.3">
      <c r="A55" s="6" t="s">
        <v>104</v>
      </c>
      <c r="B55" s="7" t="s">
        <v>8</v>
      </c>
      <c r="C55" s="7" t="s">
        <v>9</v>
      </c>
      <c r="D55" s="7" t="s">
        <v>121</v>
      </c>
      <c r="E55" s="7" t="s">
        <v>122</v>
      </c>
      <c r="F55" s="8">
        <v>6770952</v>
      </c>
    </row>
    <row r="56" spans="1:6" ht="15.75" thickBot="1" x14ac:dyDescent="0.3">
      <c r="A56" s="6" t="s">
        <v>123</v>
      </c>
      <c r="B56" s="7" t="s">
        <v>8</v>
      </c>
      <c r="C56" s="7" t="s">
        <v>9</v>
      </c>
      <c r="D56" s="7" t="s">
        <v>124</v>
      </c>
      <c r="E56" s="7" t="s">
        <v>125</v>
      </c>
      <c r="F56" s="8">
        <v>2293083</v>
      </c>
    </row>
    <row r="57" spans="1:6" ht="15.75" thickBot="1" x14ac:dyDescent="0.3">
      <c r="A57" s="6" t="s">
        <v>123</v>
      </c>
      <c r="B57" s="7" t="s">
        <v>8</v>
      </c>
      <c r="C57" s="7" t="s">
        <v>9</v>
      </c>
      <c r="D57" s="7" t="s">
        <v>126</v>
      </c>
      <c r="E57" s="7" t="s">
        <v>127</v>
      </c>
      <c r="F57" s="8">
        <v>2398856</v>
      </c>
    </row>
    <row r="58" spans="1:6" ht="15.75" thickBot="1" x14ac:dyDescent="0.3">
      <c r="A58" s="6" t="s">
        <v>123</v>
      </c>
      <c r="B58" s="7" t="s">
        <v>8</v>
      </c>
      <c r="C58" s="7" t="s">
        <v>9</v>
      </c>
      <c r="D58" s="7" t="s">
        <v>128</v>
      </c>
      <c r="E58" s="7" t="s">
        <v>129</v>
      </c>
      <c r="F58" s="8">
        <v>2734425</v>
      </c>
    </row>
    <row r="59" spans="1:6" ht="15.75" thickBot="1" x14ac:dyDescent="0.3">
      <c r="A59" s="6" t="s">
        <v>123</v>
      </c>
      <c r="B59" s="7" t="s">
        <v>8</v>
      </c>
      <c r="C59" s="7" t="s">
        <v>9</v>
      </c>
      <c r="D59" s="7" t="s">
        <v>130</v>
      </c>
      <c r="E59" s="7" t="s">
        <v>131</v>
      </c>
      <c r="F59" s="8">
        <v>1857101</v>
      </c>
    </row>
    <row r="60" spans="1:6" ht="15.75" thickBot="1" x14ac:dyDescent="0.3">
      <c r="A60" s="6" t="s">
        <v>123</v>
      </c>
      <c r="B60" s="7" t="s">
        <v>8</v>
      </c>
      <c r="C60" s="7" t="s">
        <v>9</v>
      </c>
      <c r="D60" s="7" t="s">
        <v>132</v>
      </c>
      <c r="E60" s="7" t="s">
        <v>133</v>
      </c>
      <c r="F60" s="8">
        <v>706982</v>
      </c>
    </row>
    <row r="61" spans="1:6" ht="15.75" thickBot="1" x14ac:dyDescent="0.3">
      <c r="A61" s="6" t="s">
        <v>123</v>
      </c>
      <c r="B61" s="7" t="s">
        <v>8</v>
      </c>
      <c r="C61" s="7" t="s">
        <v>9</v>
      </c>
      <c r="D61" s="7" t="s">
        <v>134</v>
      </c>
      <c r="E61" s="7" t="s">
        <v>135</v>
      </c>
      <c r="F61" s="8">
        <v>5972090</v>
      </c>
    </row>
    <row r="62" spans="1:6" ht="15.75" thickBot="1" x14ac:dyDescent="0.3">
      <c r="A62" s="6" t="s">
        <v>123</v>
      </c>
      <c r="B62" s="7" t="s">
        <v>8</v>
      </c>
      <c r="C62" s="7" t="s">
        <v>9</v>
      </c>
      <c r="D62" s="7" t="s">
        <v>136</v>
      </c>
      <c r="E62" s="7" t="s">
        <v>137</v>
      </c>
      <c r="F62" s="8">
        <v>6870150</v>
      </c>
    </row>
    <row r="63" spans="1:6" ht="15.75" thickBot="1" x14ac:dyDescent="0.3">
      <c r="A63" s="6" t="s">
        <v>138</v>
      </c>
      <c r="B63" s="7" t="s">
        <v>8</v>
      </c>
      <c r="C63" s="7" t="s">
        <v>9</v>
      </c>
      <c r="D63" s="7" t="s">
        <v>139</v>
      </c>
      <c r="E63" s="7" t="s">
        <v>140</v>
      </c>
      <c r="F63" s="8">
        <v>4864914</v>
      </c>
    </row>
    <row r="64" spans="1:6" ht="15.75" thickBot="1" x14ac:dyDescent="0.3">
      <c r="A64" s="6" t="s">
        <v>138</v>
      </c>
      <c r="B64" s="7" t="s">
        <v>8</v>
      </c>
      <c r="C64" s="7" t="s">
        <v>9</v>
      </c>
      <c r="D64" s="7" t="s">
        <v>141</v>
      </c>
      <c r="E64" s="7" t="s">
        <v>142</v>
      </c>
      <c r="F64" s="8">
        <v>1199421</v>
      </c>
    </row>
    <row r="65" spans="1:6" ht="15.75" thickBot="1" x14ac:dyDescent="0.3">
      <c r="A65" s="6" t="s">
        <v>138</v>
      </c>
      <c r="B65" s="7" t="s">
        <v>8</v>
      </c>
      <c r="C65" s="7" t="s">
        <v>9</v>
      </c>
      <c r="D65" s="7" t="s">
        <v>143</v>
      </c>
      <c r="E65" s="7" t="s">
        <v>144</v>
      </c>
      <c r="F65" s="8">
        <v>1093028</v>
      </c>
    </row>
    <row r="66" spans="1:6" ht="15.75" thickBot="1" x14ac:dyDescent="0.3">
      <c r="A66" s="6" t="s">
        <v>145</v>
      </c>
      <c r="B66" s="7" t="s">
        <v>8</v>
      </c>
      <c r="C66" s="7" t="s">
        <v>9</v>
      </c>
      <c r="D66" s="7" t="s">
        <v>146</v>
      </c>
      <c r="E66" s="7" t="s">
        <v>147</v>
      </c>
      <c r="F66" s="8">
        <v>1199421</v>
      </c>
    </row>
    <row r="67" spans="1:6" ht="15.75" thickBot="1" x14ac:dyDescent="0.3">
      <c r="A67" s="6" t="s">
        <v>145</v>
      </c>
      <c r="B67" s="7" t="s">
        <v>8</v>
      </c>
      <c r="C67" s="7" t="s">
        <v>9</v>
      </c>
      <c r="D67" s="7" t="s">
        <v>148</v>
      </c>
      <c r="E67" s="7" t="s">
        <v>149</v>
      </c>
      <c r="F67" s="8">
        <v>3771252</v>
      </c>
    </row>
    <row r="68" spans="1:6" ht="15.75" thickBot="1" x14ac:dyDescent="0.3">
      <c r="A68" s="6" t="s">
        <v>145</v>
      </c>
      <c r="B68" s="7" t="s">
        <v>8</v>
      </c>
      <c r="C68" s="7" t="s">
        <v>9</v>
      </c>
      <c r="D68" s="7" t="s">
        <v>150</v>
      </c>
      <c r="E68" s="7" t="s">
        <v>151</v>
      </c>
      <c r="F68" s="8">
        <v>3056522</v>
      </c>
    </row>
    <row r="69" spans="1:6" ht="15.75" thickBot="1" x14ac:dyDescent="0.3">
      <c r="A69" s="6" t="s">
        <v>145</v>
      </c>
      <c r="B69" s="7" t="s">
        <v>8</v>
      </c>
      <c r="C69" s="7" t="s">
        <v>9</v>
      </c>
      <c r="D69" s="7" t="s">
        <v>152</v>
      </c>
      <c r="E69" s="7" t="s">
        <v>153</v>
      </c>
      <c r="F69" s="8">
        <v>1428800</v>
      </c>
    </row>
    <row r="70" spans="1:6" ht="15.75" thickBot="1" x14ac:dyDescent="0.3">
      <c r="A70" s="6" t="s">
        <v>145</v>
      </c>
      <c r="B70" s="7" t="s">
        <v>8</v>
      </c>
      <c r="C70" s="7" t="s">
        <v>9</v>
      </c>
      <c r="D70" s="7" t="s">
        <v>154</v>
      </c>
      <c r="E70" s="7" t="s">
        <v>155</v>
      </c>
      <c r="F70" s="8">
        <v>1199421</v>
      </c>
    </row>
    <row r="71" spans="1:6" ht="15.75" thickBot="1" x14ac:dyDescent="0.3">
      <c r="A71" s="6" t="s">
        <v>156</v>
      </c>
      <c r="B71" s="7" t="s">
        <v>8</v>
      </c>
      <c r="C71" s="7" t="s">
        <v>9</v>
      </c>
      <c r="D71" s="7" t="s">
        <v>157</v>
      </c>
      <c r="E71" s="7" t="s">
        <v>158</v>
      </c>
      <c r="F71" s="8">
        <v>1586115</v>
      </c>
    </row>
    <row r="72" spans="1:6" ht="15.75" thickBot="1" x14ac:dyDescent="0.3">
      <c r="A72" s="6" t="s">
        <v>159</v>
      </c>
      <c r="B72" s="7" t="s">
        <v>8</v>
      </c>
      <c r="C72" s="7" t="s">
        <v>9</v>
      </c>
      <c r="D72" s="7" t="s">
        <v>160</v>
      </c>
      <c r="E72" s="7" t="s">
        <v>161</v>
      </c>
      <c r="F72" s="8">
        <v>-619166</v>
      </c>
    </row>
    <row r="73" spans="1:6" ht="15.75" thickBot="1" x14ac:dyDescent="0.3">
      <c r="A73" s="6" t="s">
        <v>159</v>
      </c>
      <c r="B73" s="7" t="s">
        <v>8</v>
      </c>
      <c r="C73" s="7" t="s">
        <v>9</v>
      </c>
      <c r="D73" s="7" t="s">
        <v>162</v>
      </c>
      <c r="E73" s="7" t="s">
        <v>163</v>
      </c>
      <c r="F73" s="8">
        <v>1199421</v>
      </c>
    </row>
    <row r="74" spans="1:6" ht="15.75" thickBot="1" x14ac:dyDescent="0.3">
      <c r="A74" s="6" t="s">
        <v>159</v>
      </c>
      <c r="B74" s="7" t="s">
        <v>8</v>
      </c>
      <c r="C74" s="7" t="s">
        <v>9</v>
      </c>
      <c r="D74" s="7" t="s">
        <v>164</v>
      </c>
      <c r="E74" s="7" t="s">
        <v>165</v>
      </c>
      <c r="F74" s="8">
        <v>2571831</v>
      </c>
    </row>
    <row r="75" spans="1:6" ht="15.75" thickBot="1" x14ac:dyDescent="0.3">
      <c r="A75" s="6" t="s">
        <v>159</v>
      </c>
      <c r="B75" s="7" t="s">
        <v>8</v>
      </c>
      <c r="C75" s="7" t="s">
        <v>9</v>
      </c>
      <c r="D75" s="7" t="s">
        <v>166</v>
      </c>
      <c r="E75" s="7" t="s">
        <v>167</v>
      </c>
      <c r="F75" s="8">
        <v>4372097</v>
      </c>
    </row>
    <row r="76" spans="1:6" ht="15.75" thickBot="1" x14ac:dyDescent="0.3">
      <c r="A76" s="6" t="s">
        <v>159</v>
      </c>
      <c r="B76" s="7" t="s">
        <v>8</v>
      </c>
      <c r="C76" s="7" t="s">
        <v>9</v>
      </c>
      <c r="D76" s="7" t="s">
        <v>168</v>
      </c>
      <c r="E76" s="7" t="s">
        <v>169</v>
      </c>
      <c r="F76" s="8">
        <v>2186055</v>
      </c>
    </row>
    <row r="77" spans="1:6" ht="15.75" thickBot="1" x14ac:dyDescent="0.3">
      <c r="A77" s="6" t="s">
        <v>159</v>
      </c>
      <c r="B77" s="7" t="s">
        <v>8</v>
      </c>
      <c r="C77" s="7" t="s">
        <v>9</v>
      </c>
      <c r="D77" s="7" t="s">
        <v>170</v>
      </c>
      <c r="E77" s="7" t="s">
        <v>171</v>
      </c>
      <c r="F77" s="8">
        <v>1586115</v>
      </c>
    </row>
    <row r="78" spans="1:6" ht="15.75" thickBot="1" x14ac:dyDescent="0.3">
      <c r="A78" s="6" t="s">
        <v>159</v>
      </c>
      <c r="B78" s="7" t="s">
        <v>8</v>
      </c>
      <c r="C78" s="7" t="s">
        <v>9</v>
      </c>
      <c r="D78" s="7" t="s">
        <v>172</v>
      </c>
      <c r="E78" s="7" t="s">
        <v>173</v>
      </c>
      <c r="F78" s="8">
        <v>2186055</v>
      </c>
    </row>
    <row r="79" spans="1:6" ht="15.75" thickBot="1" x14ac:dyDescent="0.3">
      <c r="A79" s="6" t="s">
        <v>159</v>
      </c>
      <c r="B79" s="7" t="s">
        <v>8</v>
      </c>
      <c r="C79" s="7" t="s">
        <v>9</v>
      </c>
      <c r="D79" s="7" t="s">
        <v>174</v>
      </c>
      <c r="E79" s="7" t="s">
        <v>175</v>
      </c>
      <c r="F79" s="8">
        <v>2571831</v>
      </c>
    </row>
    <row r="80" spans="1:6" ht="15.75" thickBot="1" x14ac:dyDescent="0.3">
      <c r="A80" s="6" t="s">
        <v>176</v>
      </c>
      <c r="B80" s="7" t="s">
        <v>8</v>
      </c>
      <c r="C80" s="7" t="s">
        <v>9</v>
      </c>
      <c r="D80" s="7" t="s">
        <v>177</v>
      </c>
      <c r="E80" s="7" t="s">
        <v>178</v>
      </c>
      <c r="F80" s="8">
        <v>1199421</v>
      </c>
    </row>
    <row r="81" spans="1:6" ht="15.75" thickBot="1" x14ac:dyDescent="0.3">
      <c r="A81" s="6" t="s">
        <v>176</v>
      </c>
      <c r="B81" s="7" t="s">
        <v>8</v>
      </c>
      <c r="C81" s="7" t="s">
        <v>9</v>
      </c>
      <c r="D81" s="7" t="s">
        <v>179</v>
      </c>
      <c r="E81" s="7" t="s">
        <v>180</v>
      </c>
      <c r="F81" s="8">
        <v>2571831</v>
      </c>
    </row>
    <row r="82" spans="1:6" ht="15.75" thickBot="1" x14ac:dyDescent="0.3">
      <c r="A82" s="6" t="s">
        <v>176</v>
      </c>
      <c r="B82" s="7" t="s">
        <v>8</v>
      </c>
      <c r="C82" s="7" t="s">
        <v>9</v>
      </c>
      <c r="D82" s="7" t="s">
        <v>181</v>
      </c>
      <c r="E82" s="7" t="s">
        <v>182</v>
      </c>
      <c r="F82" s="8">
        <v>2785536</v>
      </c>
    </row>
    <row r="83" spans="1:6" ht="15.75" thickBot="1" x14ac:dyDescent="0.3">
      <c r="A83" s="6" t="s">
        <v>183</v>
      </c>
      <c r="B83" s="7" t="s">
        <v>8</v>
      </c>
      <c r="C83" s="7" t="s">
        <v>9</v>
      </c>
      <c r="D83" s="7" t="s">
        <v>184</v>
      </c>
      <c r="E83" s="7" t="s">
        <v>185</v>
      </c>
      <c r="F83" s="8">
        <v>6729764</v>
      </c>
    </row>
    <row r="84" spans="1:6" ht="15.75" thickBot="1" x14ac:dyDescent="0.3">
      <c r="A84" s="6" t="s">
        <v>183</v>
      </c>
      <c r="B84" s="7" t="s">
        <v>8</v>
      </c>
      <c r="C84" s="7" t="s">
        <v>9</v>
      </c>
      <c r="D84" s="7" t="s">
        <v>186</v>
      </c>
      <c r="E84" s="7" t="s">
        <v>187</v>
      </c>
      <c r="F84" s="8">
        <v>1199421</v>
      </c>
    </row>
    <row r="85" spans="1:6" ht="15.75" thickBot="1" x14ac:dyDescent="0.3">
      <c r="A85" s="6" t="s">
        <v>183</v>
      </c>
      <c r="B85" s="7" t="s">
        <v>8</v>
      </c>
      <c r="C85" s="7" t="s">
        <v>9</v>
      </c>
      <c r="D85" s="7" t="s">
        <v>188</v>
      </c>
      <c r="E85" s="7" t="s">
        <v>189</v>
      </c>
      <c r="F85" s="8">
        <v>5143649</v>
      </c>
    </row>
    <row r="86" spans="1:6" ht="15.75" thickBot="1" x14ac:dyDescent="0.3">
      <c r="A86" s="6" t="s">
        <v>183</v>
      </c>
      <c r="B86" s="7" t="s">
        <v>8</v>
      </c>
      <c r="C86" s="7" t="s">
        <v>9</v>
      </c>
      <c r="D86" s="7" t="s">
        <v>190</v>
      </c>
      <c r="E86" s="7" t="s">
        <v>191</v>
      </c>
      <c r="F86" s="8">
        <v>6557612</v>
      </c>
    </row>
    <row r="87" spans="1:6" ht="15.75" thickBot="1" x14ac:dyDescent="0.3">
      <c r="A87" s="6" t="s">
        <v>183</v>
      </c>
      <c r="B87" s="7" t="s">
        <v>8</v>
      </c>
      <c r="C87" s="7" t="s">
        <v>9</v>
      </c>
      <c r="D87" s="7" t="s">
        <v>192</v>
      </c>
      <c r="E87" s="7" t="s">
        <v>193</v>
      </c>
      <c r="F87" s="8">
        <v>541971</v>
      </c>
    </row>
    <row r="88" spans="1:6" ht="15.75" thickBot="1" x14ac:dyDescent="0.3">
      <c r="A88" s="6" t="s">
        <v>183</v>
      </c>
      <c r="B88" s="7" t="s">
        <v>8</v>
      </c>
      <c r="C88" s="7" t="s">
        <v>9</v>
      </c>
      <c r="D88" s="7" t="s">
        <v>194</v>
      </c>
      <c r="E88" s="7" t="s">
        <v>195</v>
      </c>
      <c r="F88" s="8">
        <v>10887696</v>
      </c>
    </row>
    <row r="89" spans="1:6" ht="15.75" thickBot="1" x14ac:dyDescent="0.3">
      <c r="A89" s="6" t="s">
        <v>183</v>
      </c>
      <c r="B89" s="7" t="s">
        <v>8</v>
      </c>
      <c r="C89" s="7" t="s">
        <v>9</v>
      </c>
      <c r="D89" s="7" t="s">
        <v>196</v>
      </c>
      <c r="E89" s="7" t="s">
        <v>197</v>
      </c>
      <c r="F89" s="8">
        <v>1199421</v>
      </c>
    </row>
    <row r="90" spans="1:6" ht="15.75" thickBot="1" x14ac:dyDescent="0.3">
      <c r="A90" s="6" t="s">
        <v>183</v>
      </c>
      <c r="B90" s="7" t="s">
        <v>8</v>
      </c>
      <c r="C90" s="7" t="s">
        <v>9</v>
      </c>
      <c r="D90" s="7" t="s">
        <v>198</v>
      </c>
      <c r="E90" s="7" t="s">
        <v>199</v>
      </c>
      <c r="F90" s="8">
        <v>4372097</v>
      </c>
    </row>
    <row r="91" spans="1:6" ht="15.75" thickBot="1" x14ac:dyDescent="0.3">
      <c r="A91" s="6" t="s">
        <v>200</v>
      </c>
      <c r="B91" s="7" t="s">
        <v>8</v>
      </c>
      <c r="C91" s="7" t="s">
        <v>9</v>
      </c>
      <c r="D91" s="7" t="s">
        <v>201</v>
      </c>
      <c r="E91" s="7" t="s">
        <v>202</v>
      </c>
      <c r="F91" s="8">
        <v>1586115</v>
      </c>
    </row>
    <row r="92" spans="1:6" ht="15.75" thickBot="1" x14ac:dyDescent="0.3">
      <c r="A92" s="6" t="s">
        <v>200</v>
      </c>
      <c r="B92" s="7" t="s">
        <v>8</v>
      </c>
      <c r="C92" s="7" t="s">
        <v>9</v>
      </c>
      <c r="D92" s="7" t="s">
        <v>203</v>
      </c>
      <c r="E92" s="7" t="s">
        <v>204</v>
      </c>
      <c r="F92" s="8">
        <v>230337</v>
      </c>
    </row>
    <row r="93" spans="1:6" ht="15.75" thickBot="1" x14ac:dyDescent="0.3">
      <c r="A93" s="6" t="s">
        <v>200</v>
      </c>
      <c r="B93" s="7" t="s">
        <v>8</v>
      </c>
      <c r="C93" s="7" t="s">
        <v>9</v>
      </c>
      <c r="D93" s="7" t="s">
        <v>205</v>
      </c>
      <c r="E93" s="7" t="s">
        <v>206</v>
      </c>
      <c r="F93" s="8">
        <v>578907</v>
      </c>
    </row>
    <row r="94" spans="1:6" ht="15.75" thickBot="1" x14ac:dyDescent="0.3">
      <c r="A94" s="6" t="s">
        <v>200</v>
      </c>
      <c r="B94" s="7" t="s">
        <v>8</v>
      </c>
      <c r="C94" s="7" t="s">
        <v>9</v>
      </c>
      <c r="D94" s="7" t="s">
        <v>207</v>
      </c>
      <c r="E94" s="7" t="s">
        <v>208</v>
      </c>
      <c r="F94" s="8">
        <v>2785536</v>
      </c>
    </row>
    <row r="95" spans="1:6" ht="15.75" thickBot="1" x14ac:dyDescent="0.3">
      <c r="A95" s="6" t="s">
        <v>200</v>
      </c>
      <c r="B95" s="7" t="s">
        <v>8</v>
      </c>
      <c r="C95" s="7" t="s">
        <v>9</v>
      </c>
      <c r="D95" s="7" t="s">
        <v>209</v>
      </c>
      <c r="E95" s="7" t="s">
        <v>210</v>
      </c>
      <c r="F95" s="8">
        <v>1586115</v>
      </c>
    </row>
    <row r="96" spans="1:6" ht="15.75" thickBot="1" x14ac:dyDescent="0.3">
      <c r="A96" s="6" t="s">
        <v>200</v>
      </c>
      <c r="B96" s="7" t="s">
        <v>8</v>
      </c>
      <c r="C96" s="7" t="s">
        <v>9</v>
      </c>
      <c r="D96" s="7" t="s">
        <v>211</v>
      </c>
      <c r="E96" s="7" t="s">
        <v>212</v>
      </c>
      <c r="F96" s="8">
        <v>3772157</v>
      </c>
    </row>
    <row r="97" spans="1:6" ht="15.75" thickBot="1" x14ac:dyDescent="0.3">
      <c r="A97" s="6" t="s">
        <v>200</v>
      </c>
      <c r="B97" s="7" t="s">
        <v>8</v>
      </c>
      <c r="C97" s="7" t="s">
        <v>9</v>
      </c>
      <c r="D97" s="7" t="s">
        <v>213</v>
      </c>
      <c r="E97" s="7" t="s">
        <v>214</v>
      </c>
      <c r="F97" s="8">
        <v>2202525</v>
      </c>
    </row>
    <row r="98" spans="1:6" ht="15.75" thickBot="1" x14ac:dyDescent="0.3">
      <c r="A98" s="6" t="s">
        <v>215</v>
      </c>
      <c r="B98" s="7" t="s">
        <v>8</v>
      </c>
      <c r="C98" s="7" t="s">
        <v>9</v>
      </c>
      <c r="D98" s="7" t="s">
        <v>216</v>
      </c>
      <c r="E98" s="7" t="s">
        <v>217</v>
      </c>
      <c r="F98" s="8">
        <v>1199421</v>
      </c>
    </row>
    <row r="99" spans="1:6" ht="15.75" thickBot="1" x14ac:dyDescent="0.3">
      <c r="A99" s="6" t="s">
        <v>215</v>
      </c>
      <c r="B99" s="7" t="s">
        <v>8</v>
      </c>
      <c r="C99" s="7" t="s">
        <v>9</v>
      </c>
      <c r="D99" s="7" t="s">
        <v>218</v>
      </c>
      <c r="E99" s="7" t="s">
        <v>219</v>
      </c>
      <c r="F99" s="8">
        <v>1586115</v>
      </c>
    </row>
    <row r="100" spans="1:6" ht="15.75" thickBot="1" x14ac:dyDescent="0.3">
      <c r="A100" s="6" t="s">
        <v>215</v>
      </c>
      <c r="B100" s="7" t="s">
        <v>8</v>
      </c>
      <c r="C100" s="7" t="s">
        <v>9</v>
      </c>
      <c r="D100" s="7" t="s">
        <v>220</v>
      </c>
      <c r="E100" s="7" t="s">
        <v>221</v>
      </c>
      <c r="F100" s="8">
        <v>1093028</v>
      </c>
    </row>
    <row r="101" spans="1:6" ht="15.75" thickBot="1" x14ac:dyDescent="0.3">
      <c r="A101" s="6" t="s">
        <v>215</v>
      </c>
      <c r="B101" s="7" t="s">
        <v>8</v>
      </c>
      <c r="C101" s="7" t="s">
        <v>9</v>
      </c>
      <c r="D101" s="7" t="s">
        <v>222</v>
      </c>
      <c r="E101" s="7" t="s">
        <v>223</v>
      </c>
      <c r="F101" s="8">
        <v>1199421</v>
      </c>
    </row>
    <row r="102" spans="1:6" ht="15.75" thickBot="1" x14ac:dyDescent="0.3">
      <c r="A102" s="6" t="s">
        <v>215</v>
      </c>
      <c r="B102" s="7" t="s">
        <v>8</v>
      </c>
      <c r="C102" s="7" t="s">
        <v>9</v>
      </c>
      <c r="D102" s="7" t="s">
        <v>224</v>
      </c>
      <c r="E102" s="7" t="s">
        <v>225</v>
      </c>
      <c r="F102" s="8">
        <v>1246428</v>
      </c>
    </row>
    <row r="103" spans="1:6" ht="15.75" thickBot="1" x14ac:dyDescent="0.3">
      <c r="A103" s="6" t="s">
        <v>226</v>
      </c>
      <c r="B103" s="7" t="s">
        <v>8</v>
      </c>
      <c r="C103" s="7" t="s">
        <v>9</v>
      </c>
      <c r="D103" s="7" t="s">
        <v>227</v>
      </c>
      <c r="E103" s="7" t="s">
        <v>228</v>
      </c>
      <c r="F103" s="8">
        <v>10286379</v>
      </c>
    </row>
    <row r="104" spans="1:6" ht="15.75" thickBot="1" x14ac:dyDescent="0.3">
      <c r="A104" s="6" t="s">
        <v>226</v>
      </c>
      <c r="B104" s="7" t="s">
        <v>8</v>
      </c>
      <c r="C104" s="7" t="s">
        <v>9</v>
      </c>
      <c r="D104" s="7" t="s">
        <v>229</v>
      </c>
      <c r="E104" s="7" t="s">
        <v>230</v>
      </c>
      <c r="F104" s="8">
        <v>1199421</v>
      </c>
    </row>
    <row r="105" spans="1:6" ht="15.75" thickBot="1" x14ac:dyDescent="0.3">
      <c r="A105" s="6" t="s">
        <v>226</v>
      </c>
      <c r="B105" s="7" t="s">
        <v>8</v>
      </c>
      <c r="C105" s="7" t="s">
        <v>9</v>
      </c>
      <c r="D105" s="7" t="s">
        <v>231</v>
      </c>
      <c r="E105" s="7" t="s">
        <v>232</v>
      </c>
      <c r="F105" s="8">
        <v>1199421</v>
      </c>
    </row>
    <row r="106" spans="1:6" ht="15.75" thickBot="1" x14ac:dyDescent="0.3">
      <c r="A106" s="6" t="s">
        <v>226</v>
      </c>
      <c r="B106" s="7" t="s">
        <v>8</v>
      </c>
      <c r="C106" s="7" t="s">
        <v>9</v>
      </c>
      <c r="D106" s="7" t="s">
        <v>233</v>
      </c>
      <c r="E106" s="7" t="s">
        <v>234</v>
      </c>
      <c r="F106" s="8">
        <v>4971591</v>
      </c>
    </row>
    <row r="107" spans="1:6" ht="15.75" thickBot="1" x14ac:dyDescent="0.3">
      <c r="A107" s="6" t="s">
        <v>235</v>
      </c>
      <c r="B107" s="7" t="s">
        <v>8</v>
      </c>
      <c r="C107" s="7" t="s">
        <v>9</v>
      </c>
      <c r="D107" s="7" t="s">
        <v>236</v>
      </c>
      <c r="E107" s="7" t="s">
        <v>237</v>
      </c>
      <c r="F107" s="8">
        <v>1285916</v>
      </c>
    </row>
    <row r="108" spans="1:6" ht="15.75" thickBot="1" x14ac:dyDescent="0.3">
      <c r="A108" s="6" t="s">
        <v>235</v>
      </c>
      <c r="B108" s="7" t="s">
        <v>8</v>
      </c>
      <c r="C108" s="7" t="s">
        <v>9</v>
      </c>
      <c r="D108" s="7" t="s">
        <v>238</v>
      </c>
      <c r="E108" s="7" t="s">
        <v>239</v>
      </c>
      <c r="F108" s="8">
        <v>2785536</v>
      </c>
    </row>
    <row r="109" spans="1:6" ht="15.75" thickBot="1" x14ac:dyDescent="0.3">
      <c r="A109" s="6" t="s">
        <v>235</v>
      </c>
      <c r="B109" s="7" t="s">
        <v>8</v>
      </c>
      <c r="C109" s="7" t="s">
        <v>9</v>
      </c>
      <c r="D109" s="7" t="s">
        <v>240</v>
      </c>
      <c r="E109" s="7" t="s">
        <v>241</v>
      </c>
      <c r="F109" s="8">
        <v>2315628</v>
      </c>
    </row>
    <row r="110" spans="1:6" ht="15.75" thickBot="1" x14ac:dyDescent="0.3">
      <c r="A110" s="6" t="s">
        <v>235</v>
      </c>
      <c r="B110" s="7" t="s">
        <v>8</v>
      </c>
      <c r="C110" s="7" t="s">
        <v>9</v>
      </c>
      <c r="D110" s="7" t="s">
        <v>242</v>
      </c>
      <c r="E110" s="7" t="s">
        <v>243</v>
      </c>
      <c r="F110" s="8">
        <v>270986</v>
      </c>
    </row>
    <row r="111" spans="1:6" ht="15.75" thickBot="1" x14ac:dyDescent="0.3">
      <c r="A111" s="6" t="s">
        <v>244</v>
      </c>
      <c r="B111" s="7" t="s">
        <v>8</v>
      </c>
      <c r="C111" s="7" t="s">
        <v>9</v>
      </c>
      <c r="D111" s="7" t="s">
        <v>245</v>
      </c>
      <c r="E111" s="7" t="s">
        <v>246</v>
      </c>
      <c r="F111" s="8">
        <v>1199421</v>
      </c>
    </row>
    <row r="112" spans="1:6" ht="15.75" thickBot="1" x14ac:dyDescent="0.3">
      <c r="A112" s="6" t="s">
        <v>244</v>
      </c>
      <c r="B112" s="7" t="s">
        <v>8</v>
      </c>
      <c r="C112" s="7" t="s">
        <v>9</v>
      </c>
      <c r="D112" s="7" t="s">
        <v>247</v>
      </c>
      <c r="E112" s="7" t="s">
        <v>248</v>
      </c>
      <c r="F112" s="8">
        <v>1199421</v>
      </c>
    </row>
    <row r="113" spans="1:6" ht="15.75" thickBot="1" x14ac:dyDescent="0.3">
      <c r="A113" s="6" t="s">
        <v>244</v>
      </c>
      <c r="B113" s="7" t="s">
        <v>8</v>
      </c>
      <c r="C113" s="7" t="s">
        <v>9</v>
      </c>
      <c r="D113" s="7" t="s">
        <v>249</v>
      </c>
      <c r="E113" s="7" t="s">
        <v>250</v>
      </c>
      <c r="F113" s="8">
        <v>1199421</v>
      </c>
    </row>
    <row r="114" spans="1:6" ht="15.75" thickBot="1" x14ac:dyDescent="0.3">
      <c r="A114" s="6" t="s">
        <v>251</v>
      </c>
      <c r="B114" s="7" t="s">
        <v>8</v>
      </c>
      <c r="C114" s="7" t="s">
        <v>9</v>
      </c>
      <c r="D114" s="7" t="s">
        <v>252</v>
      </c>
      <c r="E114" s="7" t="s">
        <v>253</v>
      </c>
      <c r="F114" s="8">
        <v>1199421</v>
      </c>
    </row>
    <row r="115" spans="1:6" ht="15.75" thickBot="1" x14ac:dyDescent="0.3">
      <c r="A115" s="6" t="s">
        <v>251</v>
      </c>
      <c r="B115" s="7" t="s">
        <v>8</v>
      </c>
      <c r="C115" s="7" t="s">
        <v>9</v>
      </c>
      <c r="D115" s="7" t="s">
        <v>254</v>
      </c>
      <c r="E115" s="7" t="s">
        <v>255</v>
      </c>
      <c r="F115" s="8">
        <v>3492923</v>
      </c>
    </row>
    <row r="116" spans="1:6" ht="15.75" thickBot="1" x14ac:dyDescent="0.3">
      <c r="A116" s="6" t="s">
        <v>251</v>
      </c>
      <c r="B116" s="7" t="s">
        <v>8</v>
      </c>
      <c r="C116" s="7" t="s">
        <v>9</v>
      </c>
      <c r="D116" s="7" t="s">
        <v>256</v>
      </c>
      <c r="E116" s="7" t="s">
        <v>257</v>
      </c>
      <c r="F116" s="8">
        <v>2918727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opLeftCell="A96" workbookViewId="0">
      <selection activeCell="I3" sqref="I3"/>
    </sheetView>
  </sheetViews>
  <sheetFormatPr defaultRowHeight="15" x14ac:dyDescent="0.25"/>
  <cols>
    <col min="1" max="1" width="39.85546875" bestFit="1" customWidth="1"/>
    <col min="2" max="2" width="7.85546875" bestFit="1" customWidth="1"/>
    <col min="3" max="3" width="32.7109375" bestFit="1" customWidth="1"/>
    <col min="4" max="4" width="18.140625" bestFit="1" customWidth="1"/>
    <col min="5" max="5" width="18.140625" customWidth="1"/>
    <col min="6" max="6" width="24.7109375" bestFit="1" customWidth="1"/>
    <col min="7" max="7" width="11.140625" bestFit="1" customWidth="1"/>
    <col min="8" max="8" width="13.28515625" style="18" bestFit="1" customWidth="1"/>
    <col min="9" max="9" width="12.28515625" style="18" bestFit="1" customWidth="1"/>
  </cols>
  <sheetData>
    <row r="1" spans="1:9" ht="15.75" thickBot="1" x14ac:dyDescent="0.3">
      <c r="A1" s="1" t="s">
        <v>0</v>
      </c>
      <c r="B1" s="1"/>
      <c r="C1" s="1"/>
      <c r="D1" s="2"/>
      <c r="E1" s="2"/>
      <c r="F1" s="2"/>
      <c r="G1" s="5">
        <v>367412524</v>
      </c>
    </row>
    <row r="2" spans="1:9" ht="36.75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258</v>
      </c>
      <c r="F2" s="4" t="s">
        <v>5</v>
      </c>
      <c r="G2" s="4" t="s">
        <v>6</v>
      </c>
      <c r="H2" s="18" t="s">
        <v>429</v>
      </c>
      <c r="I2" s="18" t="s">
        <v>430</v>
      </c>
    </row>
    <row r="3" spans="1:9" ht="15.75" thickBot="1" x14ac:dyDescent="0.3">
      <c r="A3" s="6" t="s">
        <v>7</v>
      </c>
      <c r="B3" s="7" t="s">
        <v>8</v>
      </c>
      <c r="C3" s="7" t="s">
        <v>9</v>
      </c>
      <c r="D3" s="7" t="s">
        <v>10</v>
      </c>
      <c r="E3" s="17">
        <v>57691</v>
      </c>
      <c r="F3" s="7" t="s">
        <v>11</v>
      </c>
      <c r="G3" s="8">
        <v>921375</v>
      </c>
      <c r="H3" s="18">
        <f>+VLOOKUP(E3,'check NCC'!B:H,7,0)</f>
        <v>921370</v>
      </c>
      <c r="I3" s="18">
        <f>+H3-G3</f>
        <v>-5</v>
      </c>
    </row>
    <row r="4" spans="1:9" ht="15.75" thickBot="1" x14ac:dyDescent="0.3">
      <c r="A4" s="6" t="s">
        <v>7</v>
      </c>
      <c r="B4" s="7" t="s">
        <v>8</v>
      </c>
      <c r="C4" s="7" t="s">
        <v>9</v>
      </c>
      <c r="D4" s="7" t="s">
        <v>12</v>
      </c>
      <c r="E4" s="17">
        <v>57692</v>
      </c>
      <c r="F4" s="7" t="s">
        <v>13</v>
      </c>
      <c r="G4" s="8">
        <v>7886700</v>
      </c>
      <c r="H4" s="18">
        <f>+VLOOKUP(E4,'check NCC'!B:H,7,0)</f>
        <v>7886700</v>
      </c>
      <c r="I4" s="18">
        <f t="shared" ref="I4:I67" si="0">+H4-G4</f>
        <v>0</v>
      </c>
    </row>
    <row r="5" spans="1:9" ht="15.75" thickBot="1" x14ac:dyDescent="0.3">
      <c r="A5" s="6" t="s">
        <v>7</v>
      </c>
      <c r="B5" s="7" t="s">
        <v>8</v>
      </c>
      <c r="C5" s="7" t="s">
        <v>9</v>
      </c>
      <c r="D5" s="7" t="s">
        <v>14</v>
      </c>
      <c r="E5" s="17">
        <v>59217</v>
      </c>
      <c r="F5" s="7" t="s">
        <v>15</v>
      </c>
      <c r="G5" s="8">
        <v>921375</v>
      </c>
      <c r="H5" s="18">
        <f>+VLOOKUP(E5,'check NCC'!B:H,7,0)</f>
        <v>921370</v>
      </c>
      <c r="I5" s="18">
        <f t="shared" si="0"/>
        <v>-5</v>
      </c>
    </row>
    <row r="6" spans="1:9" ht="15.75" thickBot="1" x14ac:dyDescent="0.3">
      <c r="A6" s="6" t="s">
        <v>7</v>
      </c>
      <c r="B6" s="7" t="s">
        <v>8</v>
      </c>
      <c r="C6" s="7" t="s">
        <v>9</v>
      </c>
      <c r="D6" s="7" t="s">
        <v>16</v>
      </c>
      <c r="E6" s="17">
        <v>59218</v>
      </c>
      <c r="F6" s="7" t="s">
        <v>17</v>
      </c>
      <c r="G6" s="8">
        <v>10286379</v>
      </c>
      <c r="H6" s="18">
        <f>+VLOOKUP(E6,'check NCC'!B:H,7,0)</f>
        <v>10286374</v>
      </c>
      <c r="I6" s="18">
        <f t="shared" si="0"/>
        <v>-5</v>
      </c>
    </row>
    <row r="7" spans="1:9" ht="15.75" thickBot="1" x14ac:dyDescent="0.3">
      <c r="A7" s="6" t="s">
        <v>7</v>
      </c>
      <c r="B7" s="7" t="s">
        <v>8</v>
      </c>
      <c r="C7" s="7" t="s">
        <v>9</v>
      </c>
      <c r="D7" s="7" t="s">
        <v>18</v>
      </c>
      <c r="E7" s="17">
        <v>60826</v>
      </c>
      <c r="F7" s="7" t="s">
        <v>19</v>
      </c>
      <c r="G7" s="8">
        <v>4140261</v>
      </c>
      <c r="H7" s="18">
        <f>+VLOOKUP(E7,'check NCC'!B:H,7,0)</f>
        <v>4140256</v>
      </c>
      <c r="I7" s="18">
        <f t="shared" si="0"/>
        <v>-5</v>
      </c>
    </row>
    <row r="8" spans="1:9" ht="15.75" thickBot="1" x14ac:dyDescent="0.3">
      <c r="A8" s="6" t="s">
        <v>7</v>
      </c>
      <c r="B8" s="7" t="s">
        <v>8</v>
      </c>
      <c r="C8" s="7" t="s">
        <v>9</v>
      </c>
      <c r="D8" s="7" t="s">
        <v>20</v>
      </c>
      <c r="E8" s="17">
        <v>63598</v>
      </c>
      <c r="F8" s="7" t="s">
        <v>21</v>
      </c>
      <c r="G8" s="8">
        <v>4913622</v>
      </c>
      <c r="H8" s="18">
        <f>+VLOOKUP(E8,'check NCC'!B:H,7,0)</f>
        <v>4913622</v>
      </c>
      <c r="I8" s="18">
        <f t="shared" si="0"/>
        <v>0</v>
      </c>
    </row>
    <row r="9" spans="1:9" ht="15.75" thickBot="1" x14ac:dyDescent="0.3">
      <c r="A9" s="6" t="s">
        <v>7</v>
      </c>
      <c r="B9" s="7" t="s">
        <v>8</v>
      </c>
      <c r="C9" s="7" t="s">
        <v>9</v>
      </c>
      <c r="D9" s="7" t="s">
        <v>22</v>
      </c>
      <c r="E9" s="17">
        <v>63603</v>
      </c>
      <c r="F9" s="7" t="s">
        <v>23</v>
      </c>
      <c r="G9" s="8">
        <v>4372097</v>
      </c>
      <c r="H9" s="18">
        <f>+VLOOKUP(E9,'check NCC'!B:H,7,0)</f>
        <v>4372099</v>
      </c>
      <c r="I9" s="18">
        <f t="shared" si="0"/>
        <v>2</v>
      </c>
    </row>
    <row r="10" spans="1:9" ht="15.75" thickBot="1" x14ac:dyDescent="0.3">
      <c r="A10" s="6" t="s">
        <v>7</v>
      </c>
      <c r="B10" s="7" t="s">
        <v>8</v>
      </c>
      <c r="C10" s="7" t="s">
        <v>9</v>
      </c>
      <c r="D10" s="7" t="s">
        <v>24</v>
      </c>
      <c r="E10" s="17">
        <v>65092</v>
      </c>
      <c r="F10" s="7" t="s">
        <v>25</v>
      </c>
      <c r="G10" s="8">
        <v>2186055</v>
      </c>
      <c r="H10" s="18">
        <f>+VLOOKUP(E10,'check NCC'!B:H,7,0)</f>
        <v>2186050</v>
      </c>
      <c r="I10" s="18">
        <f t="shared" si="0"/>
        <v>-5</v>
      </c>
    </row>
    <row r="11" spans="1:9" ht="15.75" thickBot="1" x14ac:dyDescent="0.3">
      <c r="A11" s="6" t="s">
        <v>7</v>
      </c>
      <c r="B11" s="7" t="s">
        <v>8</v>
      </c>
      <c r="C11" s="7" t="s">
        <v>9</v>
      </c>
      <c r="D11" s="7" t="s">
        <v>26</v>
      </c>
      <c r="E11" s="17">
        <v>65093</v>
      </c>
      <c r="F11" s="7" t="s">
        <v>27</v>
      </c>
      <c r="G11" s="8">
        <v>7886700</v>
      </c>
      <c r="H11" s="18">
        <f>+VLOOKUP(E11,'check NCC'!B:H,7,0)</f>
        <v>7886700</v>
      </c>
      <c r="I11" s="18">
        <f t="shared" si="0"/>
        <v>0</v>
      </c>
    </row>
    <row r="12" spans="1:9" ht="15.75" thickBot="1" x14ac:dyDescent="0.3">
      <c r="A12" s="6" t="s">
        <v>7</v>
      </c>
      <c r="B12" s="7" t="s">
        <v>8</v>
      </c>
      <c r="C12" s="7" t="s">
        <v>9</v>
      </c>
      <c r="D12" s="7" t="s">
        <v>28</v>
      </c>
      <c r="E12" s="17">
        <v>65110</v>
      </c>
      <c r="F12" s="7" t="s">
        <v>29</v>
      </c>
      <c r="G12" s="8">
        <v>12784284</v>
      </c>
      <c r="H12" s="18">
        <f>+VLOOKUP(E12,'check NCC'!B:H,7,0)</f>
        <v>12784284</v>
      </c>
      <c r="I12" s="18">
        <f t="shared" si="0"/>
        <v>0</v>
      </c>
    </row>
    <row r="13" spans="1:9" ht="15.75" thickBot="1" x14ac:dyDescent="0.3">
      <c r="A13" s="6" t="s">
        <v>30</v>
      </c>
      <c r="B13" s="7" t="s">
        <v>8</v>
      </c>
      <c r="C13" s="7" t="s">
        <v>9</v>
      </c>
      <c r="D13" s="7" t="s">
        <v>31</v>
      </c>
      <c r="E13" s="17">
        <v>59185</v>
      </c>
      <c r="F13" s="7" t="s">
        <v>32</v>
      </c>
      <c r="G13" s="8">
        <v>921375</v>
      </c>
      <c r="H13" s="18">
        <f>+VLOOKUP(E13,'check NCC'!B:H,7,0)</f>
        <v>921370</v>
      </c>
      <c r="I13" s="18">
        <f t="shared" si="0"/>
        <v>-5</v>
      </c>
    </row>
    <row r="14" spans="1:9" ht="15.75" thickBot="1" x14ac:dyDescent="0.3">
      <c r="A14" s="6" t="s">
        <v>30</v>
      </c>
      <c r="B14" s="7" t="s">
        <v>8</v>
      </c>
      <c r="C14" s="7" t="s">
        <v>9</v>
      </c>
      <c r="D14" s="7" t="s">
        <v>33</v>
      </c>
      <c r="E14" s="17">
        <v>62053</v>
      </c>
      <c r="F14" s="7" t="s">
        <v>34</v>
      </c>
      <c r="G14" s="8">
        <v>1083956</v>
      </c>
      <c r="H14" s="18">
        <f>+VLOOKUP(E14,'check NCC'!B:H,7,0)</f>
        <v>1083953</v>
      </c>
      <c r="I14" s="18">
        <f t="shared" si="0"/>
        <v>-3</v>
      </c>
    </row>
    <row r="15" spans="1:9" ht="15.75" thickBot="1" x14ac:dyDescent="0.3">
      <c r="A15" s="6" t="s">
        <v>30</v>
      </c>
      <c r="B15" s="7" t="s">
        <v>8</v>
      </c>
      <c r="C15" s="7" t="s">
        <v>9</v>
      </c>
      <c r="D15" s="7" t="s">
        <v>35</v>
      </c>
      <c r="E15" s="17">
        <v>63604</v>
      </c>
      <c r="F15" s="7" t="s">
        <v>36</v>
      </c>
      <c r="G15" s="8">
        <v>8035808</v>
      </c>
      <c r="H15" s="18">
        <f>+VLOOKUP(E15,'check NCC'!B:H,7,0)</f>
        <v>8035805</v>
      </c>
      <c r="I15" s="18">
        <f t="shared" si="0"/>
        <v>-3</v>
      </c>
    </row>
    <row r="16" spans="1:9" ht="15.75" thickBot="1" x14ac:dyDescent="0.3">
      <c r="A16" s="6" t="s">
        <v>37</v>
      </c>
      <c r="B16" s="7" t="s">
        <v>8</v>
      </c>
      <c r="C16" s="7" t="s">
        <v>9</v>
      </c>
      <c r="D16" s="7" t="s">
        <v>38</v>
      </c>
      <c r="E16" s="17">
        <v>59182</v>
      </c>
      <c r="F16" s="7" t="s">
        <v>39</v>
      </c>
      <c r="G16" s="8">
        <v>706982</v>
      </c>
      <c r="H16" s="18">
        <f>+VLOOKUP(E16,'check NCC'!B:H,7,0)</f>
        <v>706979</v>
      </c>
      <c r="I16" s="18">
        <f t="shared" si="0"/>
        <v>-3</v>
      </c>
    </row>
    <row r="17" spans="1:9" ht="15.75" thickBot="1" x14ac:dyDescent="0.3">
      <c r="A17" s="6" t="s">
        <v>37</v>
      </c>
      <c r="B17" s="7" t="s">
        <v>8</v>
      </c>
      <c r="C17" s="7" t="s">
        <v>9</v>
      </c>
      <c r="D17" s="7" t="s">
        <v>40</v>
      </c>
      <c r="E17" s="17">
        <v>59184</v>
      </c>
      <c r="F17" s="7" t="s">
        <v>41</v>
      </c>
      <c r="G17" s="8">
        <v>460688</v>
      </c>
      <c r="H17" s="18">
        <f>+VLOOKUP(E17,'check NCC'!B:H,7,0)</f>
        <v>460685</v>
      </c>
      <c r="I17" s="18">
        <f t="shared" si="0"/>
        <v>-3</v>
      </c>
    </row>
    <row r="18" spans="1:9" ht="15.75" thickBot="1" x14ac:dyDescent="0.3">
      <c r="A18" s="6" t="s">
        <v>37</v>
      </c>
      <c r="B18" s="7" t="s">
        <v>8</v>
      </c>
      <c r="C18" s="7" t="s">
        <v>9</v>
      </c>
      <c r="D18" s="7" t="s">
        <v>42</v>
      </c>
      <c r="E18" s="17">
        <v>60815</v>
      </c>
      <c r="F18" s="7" t="s">
        <v>43</v>
      </c>
      <c r="G18" s="8">
        <v>8825045</v>
      </c>
      <c r="H18" s="18">
        <f>+VLOOKUP(E18,'check NCC'!B:H,7,0)</f>
        <v>8825047</v>
      </c>
      <c r="I18" s="18">
        <f t="shared" si="0"/>
        <v>2</v>
      </c>
    </row>
    <row r="19" spans="1:9" ht="15.75" thickBot="1" x14ac:dyDescent="0.3">
      <c r="A19" s="6" t="s">
        <v>37</v>
      </c>
      <c r="B19" s="7" t="s">
        <v>8</v>
      </c>
      <c r="C19" s="7" t="s">
        <v>9</v>
      </c>
      <c r="D19" s="7" t="s">
        <v>44</v>
      </c>
      <c r="E19" s="17">
        <v>62054</v>
      </c>
      <c r="F19" s="7" t="s">
        <v>45</v>
      </c>
      <c r="G19" s="8">
        <v>1586115</v>
      </c>
      <c r="H19" s="18">
        <f>+VLOOKUP(E19,'check NCC'!B:H,7,0)</f>
        <v>1586110</v>
      </c>
      <c r="I19" s="18">
        <f t="shared" si="0"/>
        <v>-5</v>
      </c>
    </row>
    <row r="20" spans="1:9" ht="15.75" thickBot="1" x14ac:dyDescent="0.3">
      <c r="A20" s="6" t="s">
        <v>37</v>
      </c>
      <c r="B20" s="7" t="s">
        <v>8</v>
      </c>
      <c r="C20" s="7" t="s">
        <v>9</v>
      </c>
      <c r="D20" s="7" t="s">
        <v>46</v>
      </c>
      <c r="E20" s="17">
        <v>63606</v>
      </c>
      <c r="F20" s="7" t="s">
        <v>47</v>
      </c>
      <c r="G20" s="8">
        <v>7583247</v>
      </c>
      <c r="H20" s="18">
        <f>+VLOOKUP(E20,'check NCC'!B:H,7,0)</f>
        <v>7583242</v>
      </c>
      <c r="I20" s="18">
        <f t="shared" si="0"/>
        <v>-5</v>
      </c>
    </row>
    <row r="21" spans="1:9" ht="15.75" thickBot="1" x14ac:dyDescent="0.3">
      <c r="A21" s="6" t="s">
        <v>37</v>
      </c>
      <c r="B21" s="7" t="s">
        <v>8</v>
      </c>
      <c r="C21" s="7" t="s">
        <v>9</v>
      </c>
      <c r="D21" s="7" t="s">
        <v>48</v>
      </c>
      <c r="E21" s="17">
        <v>65098</v>
      </c>
      <c r="F21" s="7" t="s">
        <v>49</v>
      </c>
      <c r="G21" s="8">
        <v>11411996</v>
      </c>
      <c r="H21" s="18">
        <f>+VLOOKUP(E21,'check NCC'!B:H,7,0)</f>
        <v>11411993</v>
      </c>
      <c r="I21" s="18">
        <f t="shared" si="0"/>
        <v>-3</v>
      </c>
    </row>
    <row r="22" spans="1:9" ht="15.75" thickBot="1" x14ac:dyDescent="0.3">
      <c r="A22" s="6" t="s">
        <v>50</v>
      </c>
      <c r="B22" s="7" t="s">
        <v>8</v>
      </c>
      <c r="C22" s="7" t="s">
        <v>9</v>
      </c>
      <c r="D22" s="7" t="s">
        <v>51</v>
      </c>
      <c r="E22" s="17">
        <v>59200</v>
      </c>
      <c r="F22" s="7" t="s">
        <v>52</v>
      </c>
      <c r="G22" s="8">
        <v>2785536</v>
      </c>
      <c r="H22" s="18">
        <f>+VLOOKUP(E22,'check NCC'!B:H,7,0)</f>
        <v>2785536</v>
      </c>
      <c r="I22" s="18">
        <f t="shared" si="0"/>
        <v>0</v>
      </c>
    </row>
    <row r="23" spans="1:9" ht="15.75" thickBot="1" x14ac:dyDescent="0.3">
      <c r="A23" s="6" t="s">
        <v>50</v>
      </c>
      <c r="B23" s="7" t="s">
        <v>8</v>
      </c>
      <c r="C23" s="7" t="s">
        <v>9</v>
      </c>
      <c r="D23" s="7" t="s">
        <v>53</v>
      </c>
      <c r="E23" s="17">
        <v>59219</v>
      </c>
      <c r="F23" s="7" t="s">
        <v>54</v>
      </c>
      <c r="G23" s="8">
        <v>460688</v>
      </c>
      <c r="H23" s="18">
        <f>+VLOOKUP(E23,'check NCC'!B:H,7,0)</f>
        <v>460685</v>
      </c>
      <c r="I23" s="18">
        <f t="shared" si="0"/>
        <v>-3</v>
      </c>
    </row>
    <row r="24" spans="1:9" ht="15.75" thickBot="1" x14ac:dyDescent="0.3">
      <c r="A24" s="6" t="s">
        <v>50</v>
      </c>
      <c r="B24" s="7" t="s">
        <v>8</v>
      </c>
      <c r="C24" s="7" t="s">
        <v>9</v>
      </c>
      <c r="D24" s="7" t="s">
        <v>55</v>
      </c>
      <c r="E24" s="17">
        <v>62065</v>
      </c>
      <c r="F24" s="7" t="s">
        <v>56</v>
      </c>
      <c r="G24" s="8">
        <v>4849389</v>
      </c>
      <c r="H24" s="18">
        <f>+VLOOKUP(E24,'check NCC'!B:H,7,0)</f>
        <v>4849394</v>
      </c>
      <c r="I24" s="18">
        <f t="shared" si="0"/>
        <v>5</v>
      </c>
    </row>
    <row r="25" spans="1:9" ht="15.75" thickBot="1" x14ac:dyDescent="0.3">
      <c r="A25" s="6" t="s">
        <v>50</v>
      </c>
      <c r="B25" s="7" t="s">
        <v>8</v>
      </c>
      <c r="C25" s="7" t="s">
        <v>9</v>
      </c>
      <c r="D25" s="7" t="s">
        <v>57</v>
      </c>
      <c r="E25" s="17">
        <v>63619</v>
      </c>
      <c r="F25" s="7" t="s">
        <v>58</v>
      </c>
      <c r="G25" s="8">
        <v>270986</v>
      </c>
      <c r="H25" s="18">
        <f>+VLOOKUP(E25,'check NCC'!B:H,7,0)</f>
        <v>270988</v>
      </c>
      <c r="I25" s="18">
        <f t="shared" si="0"/>
        <v>2</v>
      </c>
    </row>
    <row r="26" spans="1:9" ht="15.75" thickBot="1" x14ac:dyDescent="0.3">
      <c r="A26" s="6" t="s">
        <v>50</v>
      </c>
      <c r="B26" s="7" t="s">
        <v>8</v>
      </c>
      <c r="C26" s="7" t="s">
        <v>9</v>
      </c>
      <c r="D26" s="7" t="s">
        <v>59</v>
      </c>
      <c r="E26" s="17">
        <v>65106</v>
      </c>
      <c r="F26" s="7" t="s">
        <v>60</v>
      </c>
      <c r="G26" s="8">
        <v>2128086</v>
      </c>
      <c r="H26" s="18">
        <f>+VLOOKUP(E26,'check NCC'!B:H,7,0)</f>
        <v>2128086</v>
      </c>
      <c r="I26" s="18">
        <f t="shared" si="0"/>
        <v>0</v>
      </c>
    </row>
    <row r="27" spans="1:9" ht="15.75" thickBot="1" x14ac:dyDescent="0.3">
      <c r="A27" s="6" t="s">
        <v>61</v>
      </c>
      <c r="B27" s="7" t="s">
        <v>8</v>
      </c>
      <c r="C27" s="7" t="s">
        <v>9</v>
      </c>
      <c r="D27" s="7" t="s">
        <v>62</v>
      </c>
      <c r="E27" s="17">
        <v>59198</v>
      </c>
      <c r="F27" s="7" t="s">
        <v>63</v>
      </c>
      <c r="G27" s="8">
        <v>4637763</v>
      </c>
      <c r="H27" s="18">
        <f>+VLOOKUP(E27,'check NCC'!B:H,7,0)</f>
        <v>4637763</v>
      </c>
      <c r="I27" s="18">
        <f t="shared" si="0"/>
        <v>0</v>
      </c>
    </row>
    <row r="28" spans="1:9" ht="15.75" thickBot="1" x14ac:dyDescent="0.3">
      <c r="A28" s="6" t="s">
        <v>61</v>
      </c>
      <c r="B28" s="7" t="s">
        <v>8</v>
      </c>
      <c r="C28" s="7" t="s">
        <v>9</v>
      </c>
      <c r="D28" s="7" t="s">
        <v>64</v>
      </c>
      <c r="E28" s="17">
        <v>59199</v>
      </c>
      <c r="F28" s="7" t="s">
        <v>65</v>
      </c>
      <c r="G28" s="8">
        <v>92138</v>
      </c>
      <c r="H28" s="18">
        <f>+VLOOKUP(E28,'check NCC'!B:H,7,0)</f>
        <v>92137</v>
      </c>
      <c r="I28" s="18">
        <f t="shared" si="0"/>
        <v>-1</v>
      </c>
    </row>
    <row r="29" spans="1:9" ht="15.75" thickBot="1" x14ac:dyDescent="0.3">
      <c r="A29" s="6" t="s">
        <v>61</v>
      </c>
      <c r="B29" s="7" t="s">
        <v>8</v>
      </c>
      <c r="C29" s="7" t="s">
        <v>9</v>
      </c>
      <c r="D29" s="7" t="s">
        <v>66</v>
      </c>
      <c r="E29" s="17">
        <v>59220</v>
      </c>
      <c r="F29" s="7" t="s">
        <v>67</v>
      </c>
      <c r="G29" s="8">
        <v>3706668</v>
      </c>
      <c r="H29" s="18">
        <f>+VLOOKUP(E29,'check NCC'!B:H,7,0)</f>
        <v>3706674</v>
      </c>
      <c r="I29" s="18">
        <f t="shared" si="0"/>
        <v>6</v>
      </c>
    </row>
    <row r="30" spans="1:9" ht="15.75" thickBot="1" x14ac:dyDescent="0.3">
      <c r="A30" s="6" t="s">
        <v>61</v>
      </c>
      <c r="B30" s="7" t="s">
        <v>8</v>
      </c>
      <c r="C30" s="7" t="s">
        <v>9</v>
      </c>
      <c r="D30" s="7" t="s">
        <v>68</v>
      </c>
      <c r="E30" s="17">
        <v>63616</v>
      </c>
      <c r="F30" s="7" t="s">
        <v>69</v>
      </c>
      <c r="G30" s="8">
        <v>5997132</v>
      </c>
      <c r="H30" s="18">
        <f>+VLOOKUP(E30,'check NCC'!B:H,7,0)</f>
        <v>5997132</v>
      </c>
      <c r="I30" s="18">
        <f t="shared" si="0"/>
        <v>0</v>
      </c>
    </row>
    <row r="31" spans="1:9" ht="15.75" thickBot="1" x14ac:dyDescent="0.3">
      <c r="A31" s="6" t="s">
        <v>61</v>
      </c>
      <c r="B31" s="7" t="s">
        <v>8</v>
      </c>
      <c r="C31" s="7" t="s">
        <v>9</v>
      </c>
      <c r="D31" s="7" t="s">
        <v>70</v>
      </c>
      <c r="E31" s="17">
        <v>63617</v>
      </c>
      <c r="F31" s="7" t="s">
        <v>71</v>
      </c>
      <c r="G31" s="8">
        <v>396522</v>
      </c>
      <c r="H31" s="18">
        <f>+VLOOKUP(E31,'check NCC'!B:H,7,0)</f>
        <v>396527</v>
      </c>
      <c r="I31" s="18">
        <f t="shared" si="0"/>
        <v>5</v>
      </c>
    </row>
    <row r="32" spans="1:9" ht="15.75" thickBot="1" x14ac:dyDescent="0.3">
      <c r="A32" s="6" t="s">
        <v>61</v>
      </c>
      <c r="B32" s="7" t="s">
        <v>8</v>
      </c>
      <c r="C32" s="7" t="s">
        <v>9</v>
      </c>
      <c r="D32" s="7" t="s">
        <v>72</v>
      </c>
      <c r="E32" s="17">
        <v>63618</v>
      </c>
      <c r="F32" s="7" t="s">
        <v>73</v>
      </c>
      <c r="G32" s="8">
        <v>3470877</v>
      </c>
      <c r="H32" s="18">
        <f>+VLOOKUP(E32,'check NCC'!B:H,7,0)</f>
        <v>3470872</v>
      </c>
      <c r="I32" s="18">
        <f t="shared" si="0"/>
        <v>-5</v>
      </c>
    </row>
    <row r="33" spans="1:9" ht="15.75" thickBot="1" x14ac:dyDescent="0.3">
      <c r="A33" s="6" t="s">
        <v>61</v>
      </c>
      <c r="B33" s="7" t="s">
        <v>8</v>
      </c>
      <c r="C33" s="7" t="s">
        <v>9</v>
      </c>
      <c r="D33" s="7" t="s">
        <v>74</v>
      </c>
      <c r="E33" s="17">
        <v>65102</v>
      </c>
      <c r="F33" s="7" t="s">
        <v>75</v>
      </c>
      <c r="G33" s="8">
        <v>4701780</v>
      </c>
      <c r="H33" s="18">
        <f>+VLOOKUP(E33,'check NCC'!B:H,7,0)</f>
        <v>4701785</v>
      </c>
      <c r="I33" s="18">
        <f t="shared" si="0"/>
        <v>5</v>
      </c>
    </row>
    <row r="34" spans="1:9" ht="15.75" thickBot="1" x14ac:dyDescent="0.3">
      <c r="A34" s="6" t="s">
        <v>61</v>
      </c>
      <c r="B34" s="7" t="s">
        <v>8</v>
      </c>
      <c r="C34" s="7" t="s">
        <v>9</v>
      </c>
      <c r="D34" s="7" t="s">
        <v>76</v>
      </c>
      <c r="E34" s="17">
        <v>65104</v>
      </c>
      <c r="F34" s="7" t="s">
        <v>77</v>
      </c>
      <c r="G34" s="8">
        <v>1093028</v>
      </c>
      <c r="H34" s="18">
        <f>+VLOOKUP(E34,'check NCC'!B:H,7,0)</f>
        <v>1093025</v>
      </c>
      <c r="I34" s="18">
        <f t="shared" si="0"/>
        <v>-3</v>
      </c>
    </row>
    <row r="35" spans="1:9" ht="15.75" thickBot="1" x14ac:dyDescent="0.3">
      <c r="A35" s="6" t="s">
        <v>78</v>
      </c>
      <c r="B35" s="7" t="s">
        <v>8</v>
      </c>
      <c r="C35" s="7" t="s">
        <v>9</v>
      </c>
      <c r="D35" s="7" t="s">
        <v>79</v>
      </c>
      <c r="E35" s="17">
        <v>677</v>
      </c>
      <c r="F35" s="7" t="s">
        <v>80</v>
      </c>
      <c r="G35" s="8">
        <v>-874420</v>
      </c>
      <c r="H35" s="18">
        <f>+VLOOKUP(E35,'check NCC'!B:H,7,0)</f>
        <v>-874420</v>
      </c>
      <c r="I35" s="18">
        <f t="shared" si="0"/>
        <v>0</v>
      </c>
    </row>
    <row r="36" spans="1:9" ht="15.75" thickBot="1" x14ac:dyDescent="0.3">
      <c r="A36" s="6" t="s">
        <v>78</v>
      </c>
      <c r="B36" s="7" t="s">
        <v>8</v>
      </c>
      <c r="C36" s="7" t="s">
        <v>9</v>
      </c>
      <c r="D36" s="7" t="s">
        <v>81</v>
      </c>
      <c r="E36" s="17">
        <v>699</v>
      </c>
      <c r="F36" s="7" t="s">
        <v>82</v>
      </c>
      <c r="G36" s="8">
        <v>-604944</v>
      </c>
      <c r="H36" s="18">
        <f>+VLOOKUP(E36,'check NCC'!B:H,7,0)</f>
        <v>-604943</v>
      </c>
      <c r="I36" s="18">
        <f t="shared" si="0"/>
        <v>1</v>
      </c>
    </row>
    <row r="37" spans="1:9" ht="15.75" thickBot="1" x14ac:dyDescent="0.3">
      <c r="A37" s="6" t="s">
        <v>78</v>
      </c>
      <c r="B37" s="7" t="s">
        <v>8</v>
      </c>
      <c r="C37" s="7" t="s">
        <v>9</v>
      </c>
      <c r="D37" s="7" t="s">
        <v>83</v>
      </c>
      <c r="E37" s="17">
        <v>57690</v>
      </c>
      <c r="F37" s="7" t="s">
        <v>84</v>
      </c>
      <c r="G37" s="8">
        <v>1157814</v>
      </c>
      <c r="H37" s="18">
        <f>+VLOOKUP(E37,'check NCC'!B:H,7,0)</f>
        <v>1157814</v>
      </c>
      <c r="I37" s="18">
        <f t="shared" si="0"/>
        <v>0</v>
      </c>
    </row>
    <row r="38" spans="1:9" ht="15.75" thickBot="1" x14ac:dyDescent="0.3">
      <c r="A38" s="6" t="s">
        <v>78</v>
      </c>
      <c r="B38" s="7" t="s">
        <v>8</v>
      </c>
      <c r="C38" s="7" t="s">
        <v>9</v>
      </c>
      <c r="D38" s="7" t="s">
        <v>85</v>
      </c>
      <c r="E38" s="17">
        <v>62049</v>
      </c>
      <c r="F38" s="7" t="s">
        <v>86</v>
      </c>
      <c r="G38" s="8">
        <v>2669841</v>
      </c>
      <c r="H38" s="18">
        <f>+VLOOKUP(E38,'check NCC'!B:H,7,0)</f>
        <v>2669841</v>
      </c>
      <c r="I38" s="18">
        <f t="shared" si="0"/>
        <v>0</v>
      </c>
    </row>
    <row r="39" spans="1:9" ht="15.75" thickBot="1" x14ac:dyDescent="0.3">
      <c r="A39" s="6" t="s">
        <v>78</v>
      </c>
      <c r="B39" s="7" t="s">
        <v>8</v>
      </c>
      <c r="C39" s="7" t="s">
        <v>9</v>
      </c>
      <c r="D39" s="7" t="s">
        <v>87</v>
      </c>
      <c r="E39" s="17">
        <v>62063</v>
      </c>
      <c r="F39" s="7" t="s">
        <v>88</v>
      </c>
      <c r="G39" s="8">
        <v>8742789</v>
      </c>
      <c r="H39" s="18">
        <f>+VLOOKUP(E39,'check NCC'!B:H,7,0)</f>
        <v>8742784</v>
      </c>
      <c r="I39" s="18">
        <f t="shared" si="0"/>
        <v>-5</v>
      </c>
    </row>
    <row r="40" spans="1:9" ht="15.75" thickBot="1" x14ac:dyDescent="0.3">
      <c r="A40" s="6" t="s">
        <v>89</v>
      </c>
      <c r="B40" s="7" t="s">
        <v>8</v>
      </c>
      <c r="C40" s="7" t="s">
        <v>9</v>
      </c>
      <c r="D40" s="7" t="s">
        <v>90</v>
      </c>
      <c r="E40" s="17">
        <v>57684</v>
      </c>
      <c r="F40" s="7" t="s">
        <v>91</v>
      </c>
      <c r="G40" s="8">
        <v>2315628</v>
      </c>
      <c r="H40" s="18">
        <f>+VLOOKUP(E40,'check NCC'!B:H,7,0)</f>
        <v>2315628</v>
      </c>
      <c r="I40" s="18">
        <f t="shared" si="0"/>
        <v>0</v>
      </c>
    </row>
    <row r="41" spans="1:9" ht="15.75" thickBot="1" x14ac:dyDescent="0.3">
      <c r="A41" s="6" t="s">
        <v>89</v>
      </c>
      <c r="B41" s="7" t="s">
        <v>8</v>
      </c>
      <c r="C41" s="7" t="s">
        <v>9</v>
      </c>
      <c r="D41" s="7" t="s">
        <v>92</v>
      </c>
      <c r="E41" s="17">
        <v>59186</v>
      </c>
      <c r="F41" s="7" t="s">
        <v>93</v>
      </c>
      <c r="G41" s="8">
        <v>4027347</v>
      </c>
      <c r="H41" s="18">
        <f>+VLOOKUP(E41,'check NCC'!B:H,7,0)</f>
        <v>4027342</v>
      </c>
      <c r="I41" s="18">
        <f t="shared" si="0"/>
        <v>-5</v>
      </c>
    </row>
    <row r="42" spans="1:9" ht="15.75" thickBot="1" x14ac:dyDescent="0.3">
      <c r="A42" s="6" t="s">
        <v>89</v>
      </c>
      <c r="B42" s="7" t="s">
        <v>8</v>
      </c>
      <c r="C42" s="7" t="s">
        <v>9</v>
      </c>
      <c r="D42" s="7" t="s">
        <v>94</v>
      </c>
      <c r="E42" s="17">
        <v>60824</v>
      </c>
      <c r="F42" s="7" t="s">
        <v>95</v>
      </c>
      <c r="G42" s="8">
        <v>1586115</v>
      </c>
      <c r="H42" s="18">
        <f>+VLOOKUP(E42,'check NCC'!B:H,7,0)</f>
        <v>1586110</v>
      </c>
      <c r="I42" s="18">
        <f t="shared" si="0"/>
        <v>-5</v>
      </c>
    </row>
    <row r="43" spans="1:9" ht="15.75" thickBot="1" x14ac:dyDescent="0.3">
      <c r="A43" s="6" t="s">
        <v>89</v>
      </c>
      <c r="B43" s="7" t="s">
        <v>8</v>
      </c>
      <c r="C43" s="7" t="s">
        <v>9</v>
      </c>
      <c r="D43" s="7" t="s">
        <v>96</v>
      </c>
      <c r="E43" s="17">
        <v>62048</v>
      </c>
      <c r="F43" s="7" t="s">
        <v>97</v>
      </c>
      <c r="G43" s="8">
        <v>2571831</v>
      </c>
      <c r="H43" s="18">
        <f>+VLOOKUP(E43,'check NCC'!B:H,7,0)</f>
        <v>2571826</v>
      </c>
      <c r="I43" s="18">
        <f t="shared" si="0"/>
        <v>-5</v>
      </c>
    </row>
    <row r="44" spans="1:9" ht="15.75" thickBot="1" x14ac:dyDescent="0.3">
      <c r="A44" s="6" t="s">
        <v>89</v>
      </c>
      <c r="B44" s="7" t="s">
        <v>8</v>
      </c>
      <c r="C44" s="7" t="s">
        <v>9</v>
      </c>
      <c r="D44" s="7" t="s">
        <v>98</v>
      </c>
      <c r="E44" s="17">
        <v>62062</v>
      </c>
      <c r="F44" s="7" t="s">
        <v>99</v>
      </c>
      <c r="G44" s="8">
        <v>2398856</v>
      </c>
      <c r="H44" s="18">
        <f>+VLOOKUP(E44,'check NCC'!B:H,7,0)</f>
        <v>2398853</v>
      </c>
      <c r="I44" s="18">
        <f t="shared" si="0"/>
        <v>-3</v>
      </c>
    </row>
    <row r="45" spans="1:9" ht="15.75" thickBot="1" x14ac:dyDescent="0.3">
      <c r="A45" s="6" t="s">
        <v>89</v>
      </c>
      <c r="B45" s="7" t="s">
        <v>8</v>
      </c>
      <c r="C45" s="7" t="s">
        <v>9</v>
      </c>
      <c r="D45" s="7" t="s">
        <v>100</v>
      </c>
      <c r="E45" s="17">
        <v>63599</v>
      </c>
      <c r="F45" s="7" t="s">
        <v>101</v>
      </c>
      <c r="G45" s="8">
        <v>10672695</v>
      </c>
      <c r="H45" s="18">
        <f>+VLOOKUP(E45,'check NCC'!B:H,7,0)</f>
        <v>10672690</v>
      </c>
      <c r="I45" s="18">
        <f t="shared" si="0"/>
        <v>-5</v>
      </c>
    </row>
    <row r="46" spans="1:9" ht="15.75" thickBot="1" x14ac:dyDescent="0.3">
      <c r="A46" s="6" t="s">
        <v>89</v>
      </c>
      <c r="B46" s="7" t="s">
        <v>8</v>
      </c>
      <c r="C46" s="7" t="s">
        <v>9</v>
      </c>
      <c r="D46" s="7" t="s">
        <v>102</v>
      </c>
      <c r="E46" s="17">
        <v>65096</v>
      </c>
      <c r="F46" s="7" t="s">
        <v>103</v>
      </c>
      <c r="G46" s="8">
        <v>4685013</v>
      </c>
      <c r="H46" s="18">
        <f>+VLOOKUP(E46,'check NCC'!B:H,7,0)</f>
        <v>4685013</v>
      </c>
      <c r="I46" s="18">
        <f t="shared" si="0"/>
        <v>0</v>
      </c>
    </row>
    <row r="47" spans="1:9" ht="15.75" thickBot="1" x14ac:dyDescent="0.3">
      <c r="A47" s="6" t="s">
        <v>104</v>
      </c>
      <c r="B47" s="7" t="s">
        <v>8</v>
      </c>
      <c r="C47" s="7" t="s">
        <v>9</v>
      </c>
      <c r="D47" s="7" t="s">
        <v>105</v>
      </c>
      <c r="E47" s="17">
        <v>57682</v>
      </c>
      <c r="F47" s="7" t="s">
        <v>106</v>
      </c>
      <c r="G47" s="8">
        <v>5705586</v>
      </c>
      <c r="H47" s="18">
        <f>+VLOOKUP(E47,'check NCC'!B:H,7,0)</f>
        <v>5705588</v>
      </c>
      <c r="I47" s="18">
        <f t="shared" si="0"/>
        <v>2</v>
      </c>
    </row>
    <row r="48" spans="1:9" ht="15.75" thickBot="1" x14ac:dyDescent="0.3">
      <c r="A48" s="6" t="s">
        <v>104</v>
      </c>
      <c r="B48" s="7" t="s">
        <v>8</v>
      </c>
      <c r="C48" s="7" t="s">
        <v>9</v>
      </c>
      <c r="D48" s="7" t="s">
        <v>107</v>
      </c>
      <c r="E48" s="17">
        <v>57689</v>
      </c>
      <c r="F48" s="7" t="s">
        <v>108</v>
      </c>
      <c r="G48" s="8">
        <v>3771252</v>
      </c>
      <c r="H48" s="18">
        <f>+VLOOKUP(E48,'check NCC'!B:H,7,0)</f>
        <v>3771252</v>
      </c>
      <c r="I48" s="18">
        <f t="shared" si="0"/>
        <v>0</v>
      </c>
    </row>
    <row r="49" spans="1:9" ht="15.75" thickBot="1" x14ac:dyDescent="0.3">
      <c r="A49" s="6" t="s">
        <v>104</v>
      </c>
      <c r="B49" s="7" t="s">
        <v>8</v>
      </c>
      <c r="C49" s="7" t="s">
        <v>9</v>
      </c>
      <c r="D49" s="7" t="s">
        <v>109</v>
      </c>
      <c r="E49" s="17">
        <v>59177</v>
      </c>
      <c r="F49" s="7" t="s">
        <v>110</v>
      </c>
      <c r="G49" s="8">
        <v>4714484</v>
      </c>
      <c r="H49" s="18">
        <f>+VLOOKUP(E49,'check NCC'!B:H,7,0)</f>
        <v>4714481</v>
      </c>
      <c r="I49" s="18">
        <f t="shared" si="0"/>
        <v>-3</v>
      </c>
    </row>
    <row r="50" spans="1:9" ht="15.75" thickBot="1" x14ac:dyDescent="0.3">
      <c r="A50" s="6" t="s">
        <v>104</v>
      </c>
      <c r="B50" s="7" t="s">
        <v>8</v>
      </c>
      <c r="C50" s="7" t="s">
        <v>9</v>
      </c>
      <c r="D50" s="7" t="s">
        <v>111</v>
      </c>
      <c r="E50" s="17">
        <v>59187</v>
      </c>
      <c r="F50" s="7" t="s">
        <v>112</v>
      </c>
      <c r="G50" s="8">
        <v>460688</v>
      </c>
      <c r="H50" s="18">
        <f>+VLOOKUP(E50,'check NCC'!B:H,7,0)</f>
        <v>460685</v>
      </c>
      <c r="I50" s="18">
        <f t="shared" si="0"/>
        <v>-3</v>
      </c>
    </row>
    <row r="51" spans="1:9" ht="15.75" thickBot="1" x14ac:dyDescent="0.3">
      <c r="A51" s="6" t="s">
        <v>104</v>
      </c>
      <c r="B51" s="7" t="s">
        <v>8</v>
      </c>
      <c r="C51" s="7" t="s">
        <v>9</v>
      </c>
      <c r="D51" s="7" t="s">
        <v>113</v>
      </c>
      <c r="E51" s="17">
        <v>59188</v>
      </c>
      <c r="F51" s="7" t="s">
        <v>114</v>
      </c>
      <c r="G51" s="8">
        <v>4157933</v>
      </c>
      <c r="H51" s="18">
        <f>+VLOOKUP(E51,'check NCC'!B:H,7,0)</f>
        <v>4157935</v>
      </c>
      <c r="I51" s="18">
        <f t="shared" si="0"/>
        <v>2</v>
      </c>
    </row>
    <row r="52" spans="1:9" ht="15.75" thickBot="1" x14ac:dyDescent="0.3">
      <c r="A52" s="6" t="s">
        <v>104</v>
      </c>
      <c r="B52" s="7" t="s">
        <v>8</v>
      </c>
      <c r="C52" s="7" t="s">
        <v>9</v>
      </c>
      <c r="D52" s="7" t="s">
        <v>115</v>
      </c>
      <c r="E52" s="17">
        <v>62047</v>
      </c>
      <c r="F52" s="7" t="s">
        <v>116</v>
      </c>
      <c r="G52" s="8">
        <v>5357367</v>
      </c>
      <c r="H52" s="18">
        <f>+VLOOKUP(E52,'check NCC'!B:H,7,0)</f>
        <v>5357362</v>
      </c>
      <c r="I52" s="18">
        <f t="shared" si="0"/>
        <v>-5</v>
      </c>
    </row>
    <row r="53" spans="1:9" ht="15.75" thickBot="1" x14ac:dyDescent="0.3">
      <c r="A53" s="6" t="s">
        <v>104</v>
      </c>
      <c r="B53" s="7" t="s">
        <v>8</v>
      </c>
      <c r="C53" s="7" t="s">
        <v>9</v>
      </c>
      <c r="D53" s="7" t="s">
        <v>117</v>
      </c>
      <c r="E53" s="17">
        <v>63611</v>
      </c>
      <c r="F53" s="7" t="s">
        <v>118</v>
      </c>
      <c r="G53" s="8">
        <v>6770952</v>
      </c>
      <c r="H53" s="18">
        <f>+VLOOKUP(E53,'check NCC'!B:H,7,0)</f>
        <v>6770952</v>
      </c>
      <c r="I53" s="18">
        <f t="shared" si="0"/>
        <v>0</v>
      </c>
    </row>
    <row r="54" spans="1:9" ht="15.75" thickBot="1" x14ac:dyDescent="0.3">
      <c r="A54" s="6" t="s">
        <v>104</v>
      </c>
      <c r="B54" s="7" t="s">
        <v>8</v>
      </c>
      <c r="C54" s="7" t="s">
        <v>9</v>
      </c>
      <c r="D54" s="7" t="s">
        <v>119</v>
      </c>
      <c r="E54" s="17">
        <v>65094</v>
      </c>
      <c r="F54" s="7" t="s">
        <v>120</v>
      </c>
      <c r="G54" s="8">
        <v>2785536</v>
      </c>
      <c r="H54" s="18">
        <f>+VLOOKUP(E54,'check NCC'!B:H,7,0)</f>
        <v>2785536</v>
      </c>
      <c r="I54" s="18">
        <f t="shared" si="0"/>
        <v>0</v>
      </c>
    </row>
    <row r="55" spans="1:9" ht="15.75" thickBot="1" x14ac:dyDescent="0.3">
      <c r="A55" s="6" t="s">
        <v>104</v>
      </c>
      <c r="B55" s="7" t="s">
        <v>8</v>
      </c>
      <c r="C55" s="7" t="s">
        <v>9</v>
      </c>
      <c r="D55" s="7" t="s">
        <v>121</v>
      </c>
      <c r="E55" s="17">
        <v>65095</v>
      </c>
      <c r="F55" s="7" t="s">
        <v>122</v>
      </c>
      <c r="G55" s="8">
        <v>6770952</v>
      </c>
      <c r="H55" s="18">
        <f>+VLOOKUP(E55,'check NCC'!B:H,7,0)</f>
        <v>6770952</v>
      </c>
      <c r="I55" s="18">
        <f t="shared" si="0"/>
        <v>0</v>
      </c>
    </row>
    <row r="56" spans="1:9" ht="15.75" thickBot="1" x14ac:dyDescent="0.3">
      <c r="A56" s="6" t="s">
        <v>123</v>
      </c>
      <c r="B56" s="7" t="s">
        <v>8</v>
      </c>
      <c r="C56" s="7" t="s">
        <v>9</v>
      </c>
      <c r="D56" s="7" t="s">
        <v>124</v>
      </c>
      <c r="E56" s="17">
        <v>59174</v>
      </c>
      <c r="F56" s="7" t="s">
        <v>125</v>
      </c>
      <c r="G56" s="8">
        <v>2293083</v>
      </c>
      <c r="H56" s="18">
        <f>+VLOOKUP(E56,'check NCC'!B:H,7,0)</f>
        <v>2293088</v>
      </c>
      <c r="I56" s="18">
        <f t="shared" si="0"/>
        <v>5</v>
      </c>
    </row>
    <row r="57" spans="1:9" ht="15.75" thickBot="1" x14ac:dyDescent="0.3">
      <c r="A57" s="6" t="s">
        <v>123</v>
      </c>
      <c r="B57" s="7" t="s">
        <v>8</v>
      </c>
      <c r="C57" s="7" t="s">
        <v>9</v>
      </c>
      <c r="D57" s="7" t="s">
        <v>126</v>
      </c>
      <c r="E57" s="17">
        <v>60814</v>
      </c>
      <c r="F57" s="7" t="s">
        <v>127</v>
      </c>
      <c r="G57" s="8">
        <v>2398856</v>
      </c>
      <c r="H57" s="18">
        <f>+VLOOKUP(E57,'check NCC'!B:H,7,0)</f>
        <v>2398853</v>
      </c>
      <c r="I57" s="18">
        <f t="shared" si="0"/>
        <v>-3</v>
      </c>
    </row>
    <row r="58" spans="1:9" ht="15.75" thickBot="1" x14ac:dyDescent="0.3">
      <c r="A58" s="6" t="s">
        <v>123</v>
      </c>
      <c r="B58" s="7" t="s">
        <v>8</v>
      </c>
      <c r="C58" s="7" t="s">
        <v>9</v>
      </c>
      <c r="D58" s="7" t="s">
        <v>128</v>
      </c>
      <c r="E58" s="17">
        <v>62042</v>
      </c>
      <c r="F58" s="7" t="s">
        <v>129</v>
      </c>
      <c r="G58" s="8">
        <v>2734425</v>
      </c>
      <c r="H58" s="18">
        <f>+VLOOKUP(E58,'check NCC'!B:H,7,0)</f>
        <v>2734419</v>
      </c>
      <c r="I58" s="18">
        <f t="shared" si="0"/>
        <v>-6</v>
      </c>
    </row>
    <row r="59" spans="1:9" ht="15.75" thickBot="1" x14ac:dyDescent="0.3">
      <c r="A59" s="6" t="s">
        <v>123</v>
      </c>
      <c r="B59" s="7" t="s">
        <v>8</v>
      </c>
      <c r="C59" s="7" t="s">
        <v>9</v>
      </c>
      <c r="D59" s="7" t="s">
        <v>130</v>
      </c>
      <c r="E59" s="17">
        <v>62052</v>
      </c>
      <c r="F59" s="7" t="s">
        <v>131</v>
      </c>
      <c r="G59" s="8">
        <v>1857101</v>
      </c>
      <c r="H59" s="18">
        <f>+VLOOKUP(E59,'check NCC'!B:H,7,0)</f>
        <v>1857098</v>
      </c>
      <c r="I59" s="18">
        <f t="shared" si="0"/>
        <v>-3</v>
      </c>
    </row>
    <row r="60" spans="1:9" ht="15.75" thickBot="1" x14ac:dyDescent="0.3">
      <c r="A60" s="6" t="s">
        <v>123</v>
      </c>
      <c r="B60" s="7" t="s">
        <v>8</v>
      </c>
      <c r="C60" s="7" t="s">
        <v>9</v>
      </c>
      <c r="D60" s="7" t="s">
        <v>132</v>
      </c>
      <c r="E60" s="17">
        <v>63612</v>
      </c>
      <c r="F60" s="7" t="s">
        <v>133</v>
      </c>
      <c r="G60" s="8">
        <v>706982</v>
      </c>
      <c r="H60" s="18">
        <f>+VLOOKUP(E60,'check NCC'!B:H,7,0)</f>
        <v>706979</v>
      </c>
      <c r="I60" s="18">
        <f t="shared" si="0"/>
        <v>-3</v>
      </c>
    </row>
    <row r="61" spans="1:9" ht="15.75" thickBot="1" x14ac:dyDescent="0.3">
      <c r="A61" s="6" t="s">
        <v>123</v>
      </c>
      <c r="B61" s="7" t="s">
        <v>8</v>
      </c>
      <c r="C61" s="7" t="s">
        <v>9</v>
      </c>
      <c r="D61" s="7" t="s">
        <v>134</v>
      </c>
      <c r="E61" s="17">
        <v>63613</v>
      </c>
      <c r="F61" s="7" t="s">
        <v>135</v>
      </c>
      <c r="G61" s="8">
        <v>5972090</v>
      </c>
      <c r="H61" s="18">
        <f>+VLOOKUP(E61,'check NCC'!B:H,7,0)</f>
        <v>5972092</v>
      </c>
      <c r="I61" s="18">
        <f t="shared" si="0"/>
        <v>2</v>
      </c>
    </row>
    <row r="62" spans="1:9" ht="15.75" thickBot="1" x14ac:dyDescent="0.3">
      <c r="A62" s="6" t="s">
        <v>123</v>
      </c>
      <c r="B62" s="7" t="s">
        <v>8</v>
      </c>
      <c r="C62" s="7" t="s">
        <v>9</v>
      </c>
      <c r="D62" s="7" t="s">
        <v>136</v>
      </c>
      <c r="E62" s="17">
        <v>65097</v>
      </c>
      <c r="F62" s="7" t="s">
        <v>137</v>
      </c>
      <c r="G62" s="8">
        <v>6870150</v>
      </c>
      <c r="H62" s="18">
        <f>+VLOOKUP(E62,'check NCC'!B:H,7,0)</f>
        <v>6870155</v>
      </c>
      <c r="I62" s="18">
        <f t="shared" si="0"/>
        <v>5</v>
      </c>
    </row>
    <row r="63" spans="1:9" ht="15.75" thickBot="1" x14ac:dyDescent="0.3">
      <c r="A63" s="6" t="s">
        <v>138</v>
      </c>
      <c r="B63" s="7" t="s">
        <v>8</v>
      </c>
      <c r="C63" s="7" t="s">
        <v>9</v>
      </c>
      <c r="D63" s="7" t="s">
        <v>139</v>
      </c>
      <c r="E63" s="17">
        <v>62043</v>
      </c>
      <c r="F63" s="7" t="s">
        <v>140</v>
      </c>
      <c r="G63" s="8">
        <v>4864914</v>
      </c>
      <c r="H63" s="18">
        <f>+VLOOKUP(E63,'check NCC'!B:H,7,0)</f>
        <v>4864914</v>
      </c>
      <c r="I63" s="18">
        <f t="shared" si="0"/>
        <v>0</v>
      </c>
    </row>
    <row r="64" spans="1:9" ht="15.75" thickBot="1" x14ac:dyDescent="0.3">
      <c r="A64" s="6" t="s">
        <v>138</v>
      </c>
      <c r="B64" s="7" t="s">
        <v>8</v>
      </c>
      <c r="C64" s="7" t="s">
        <v>9</v>
      </c>
      <c r="D64" s="7" t="s">
        <v>141</v>
      </c>
      <c r="E64" s="17">
        <v>62044</v>
      </c>
      <c r="F64" s="7" t="s">
        <v>142</v>
      </c>
      <c r="G64" s="8">
        <v>1199421</v>
      </c>
      <c r="H64" s="18">
        <f>+VLOOKUP(E64,'check NCC'!B:H,7,0)</f>
        <v>1199426</v>
      </c>
      <c r="I64" s="18">
        <f t="shared" si="0"/>
        <v>5</v>
      </c>
    </row>
    <row r="65" spans="1:9" ht="15.75" thickBot="1" x14ac:dyDescent="0.3">
      <c r="A65" s="6" t="s">
        <v>138</v>
      </c>
      <c r="B65" s="7" t="s">
        <v>8</v>
      </c>
      <c r="C65" s="7" t="s">
        <v>9</v>
      </c>
      <c r="D65" s="7" t="s">
        <v>143</v>
      </c>
      <c r="E65" s="17">
        <v>63607</v>
      </c>
      <c r="F65" s="7" t="s">
        <v>144</v>
      </c>
      <c r="G65" s="8">
        <v>1093028</v>
      </c>
      <c r="H65" s="18">
        <f>+VLOOKUP(E65,'check NCC'!B:H,7,0)</f>
        <v>1093025</v>
      </c>
      <c r="I65" s="18">
        <f t="shared" si="0"/>
        <v>-3</v>
      </c>
    </row>
    <row r="66" spans="1:9" ht="15.75" thickBot="1" x14ac:dyDescent="0.3">
      <c r="A66" s="6" t="s">
        <v>145</v>
      </c>
      <c r="B66" s="7" t="s">
        <v>8</v>
      </c>
      <c r="C66" s="7" t="s">
        <v>9</v>
      </c>
      <c r="D66" s="7" t="s">
        <v>146</v>
      </c>
      <c r="E66" s="17">
        <v>59175</v>
      </c>
      <c r="F66" s="7" t="s">
        <v>147</v>
      </c>
      <c r="G66" s="8">
        <v>1199421</v>
      </c>
      <c r="H66" s="18">
        <f>+VLOOKUP(E66,'check NCC'!B:H,7,0)</f>
        <v>1199426</v>
      </c>
      <c r="I66" s="18">
        <f t="shared" si="0"/>
        <v>5</v>
      </c>
    </row>
    <row r="67" spans="1:9" ht="15.75" thickBot="1" x14ac:dyDescent="0.3">
      <c r="A67" s="6" t="s">
        <v>145</v>
      </c>
      <c r="B67" s="7" t="s">
        <v>8</v>
      </c>
      <c r="C67" s="7" t="s">
        <v>9</v>
      </c>
      <c r="D67" s="7" t="s">
        <v>148</v>
      </c>
      <c r="E67" s="17">
        <v>59190</v>
      </c>
      <c r="F67" s="7" t="s">
        <v>149</v>
      </c>
      <c r="G67" s="8">
        <v>3771252</v>
      </c>
      <c r="H67" s="18">
        <f>+VLOOKUP(E67,'check NCC'!B:H,7,0)</f>
        <v>3771252</v>
      </c>
      <c r="I67" s="18">
        <f t="shared" si="0"/>
        <v>0</v>
      </c>
    </row>
    <row r="68" spans="1:9" ht="15.75" thickBot="1" x14ac:dyDescent="0.3">
      <c r="A68" s="6" t="s">
        <v>145</v>
      </c>
      <c r="B68" s="7" t="s">
        <v>8</v>
      </c>
      <c r="C68" s="7" t="s">
        <v>9</v>
      </c>
      <c r="D68" s="7" t="s">
        <v>150</v>
      </c>
      <c r="E68" s="17">
        <v>60823</v>
      </c>
      <c r="F68" s="7" t="s">
        <v>151</v>
      </c>
      <c r="G68" s="8">
        <v>3056522</v>
      </c>
      <c r="H68" s="18">
        <f>+VLOOKUP(E68,'check NCC'!B:H,7,0)</f>
        <v>3056524</v>
      </c>
      <c r="I68" s="18">
        <f t="shared" ref="I68:I116" si="1">+H68-G68</f>
        <v>2</v>
      </c>
    </row>
    <row r="69" spans="1:9" ht="15.75" thickBot="1" x14ac:dyDescent="0.3">
      <c r="A69" s="6" t="s">
        <v>145</v>
      </c>
      <c r="B69" s="7" t="s">
        <v>8</v>
      </c>
      <c r="C69" s="7" t="s">
        <v>9</v>
      </c>
      <c r="D69" s="7" t="s">
        <v>152</v>
      </c>
      <c r="E69" s="17">
        <v>62061</v>
      </c>
      <c r="F69" s="7" t="s">
        <v>153</v>
      </c>
      <c r="G69" s="8">
        <v>1428800</v>
      </c>
      <c r="H69" s="18">
        <f>+VLOOKUP(E69,'check NCC'!B:H,7,0)</f>
        <v>1428802</v>
      </c>
      <c r="I69" s="18">
        <f t="shared" si="1"/>
        <v>2</v>
      </c>
    </row>
    <row r="70" spans="1:9" ht="15.75" thickBot="1" x14ac:dyDescent="0.3">
      <c r="A70" s="6" t="s">
        <v>145</v>
      </c>
      <c r="B70" s="7" t="s">
        <v>8</v>
      </c>
      <c r="C70" s="7" t="s">
        <v>9</v>
      </c>
      <c r="D70" s="7" t="s">
        <v>154</v>
      </c>
      <c r="E70" s="17">
        <v>63610</v>
      </c>
      <c r="F70" s="7" t="s">
        <v>155</v>
      </c>
      <c r="G70" s="8">
        <v>1199421</v>
      </c>
      <c r="H70" s="18">
        <f>+VLOOKUP(E70,'check NCC'!B:H,7,0)</f>
        <v>1199426</v>
      </c>
      <c r="I70" s="18">
        <f t="shared" si="1"/>
        <v>5</v>
      </c>
    </row>
    <row r="71" spans="1:9" ht="15.75" thickBot="1" x14ac:dyDescent="0.3">
      <c r="A71" s="6" t="s">
        <v>156</v>
      </c>
      <c r="B71" s="7" t="s">
        <v>8</v>
      </c>
      <c r="C71" s="7" t="s">
        <v>9</v>
      </c>
      <c r="D71" s="7" t="s">
        <v>157</v>
      </c>
      <c r="E71" s="17">
        <v>59191</v>
      </c>
      <c r="F71" s="7" t="s">
        <v>158</v>
      </c>
      <c r="G71" s="8">
        <v>1586115</v>
      </c>
      <c r="H71" s="18">
        <f>+VLOOKUP(E71,'check NCC'!B:H,7,0)</f>
        <v>1586110</v>
      </c>
      <c r="I71" s="18">
        <f t="shared" si="1"/>
        <v>-5</v>
      </c>
    </row>
    <row r="72" spans="1:9" ht="15.75" thickBot="1" x14ac:dyDescent="0.3">
      <c r="A72" s="6" t="s">
        <v>159</v>
      </c>
      <c r="B72" s="7" t="s">
        <v>8</v>
      </c>
      <c r="C72" s="7" t="s">
        <v>9</v>
      </c>
      <c r="D72" s="7" t="s">
        <v>160</v>
      </c>
      <c r="E72" s="17">
        <v>434</v>
      </c>
      <c r="F72" s="7" t="s">
        <v>161</v>
      </c>
      <c r="G72" s="8">
        <v>-619166</v>
      </c>
      <c r="H72" s="18">
        <f>+VLOOKUP(E72,'check NCC'!B:H,7,0)</f>
        <v>-619166</v>
      </c>
      <c r="I72" s="18">
        <f t="shared" si="1"/>
        <v>0</v>
      </c>
    </row>
    <row r="73" spans="1:9" ht="15.75" thickBot="1" x14ac:dyDescent="0.3">
      <c r="A73" s="6" t="s">
        <v>159</v>
      </c>
      <c r="B73" s="7" t="s">
        <v>8</v>
      </c>
      <c r="C73" s="7" t="s">
        <v>9</v>
      </c>
      <c r="D73" s="7" t="s">
        <v>162</v>
      </c>
      <c r="E73" s="17">
        <v>59192</v>
      </c>
      <c r="F73" s="7" t="s">
        <v>163</v>
      </c>
      <c r="G73" s="8">
        <v>1199421</v>
      </c>
      <c r="H73" s="18">
        <f>+VLOOKUP(E73,'check NCC'!B:H,7,0)</f>
        <v>1199426</v>
      </c>
      <c r="I73" s="18">
        <f t="shared" si="1"/>
        <v>5</v>
      </c>
    </row>
    <row r="74" spans="1:9" ht="15.75" thickBot="1" x14ac:dyDescent="0.3">
      <c r="A74" s="6" t="s">
        <v>159</v>
      </c>
      <c r="B74" s="7" t="s">
        <v>8</v>
      </c>
      <c r="C74" s="7" t="s">
        <v>9</v>
      </c>
      <c r="D74" s="7" t="s">
        <v>164</v>
      </c>
      <c r="E74" s="17">
        <v>60822</v>
      </c>
      <c r="F74" s="7" t="s">
        <v>165</v>
      </c>
      <c r="G74" s="8">
        <v>2571831</v>
      </c>
      <c r="H74" s="18">
        <f>+VLOOKUP(E74,'check NCC'!B:H,7,0)</f>
        <v>2571826</v>
      </c>
      <c r="I74" s="18">
        <f t="shared" si="1"/>
        <v>-5</v>
      </c>
    </row>
    <row r="75" spans="1:9" ht="15.75" thickBot="1" x14ac:dyDescent="0.3">
      <c r="A75" s="6" t="s">
        <v>159</v>
      </c>
      <c r="B75" s="7" t="s">
        <v>8</v>
      </c>
      <c r="C75" s="7" t="s">
        <v>9</v>
      </c>
      <c r="D75" s="7" t="s">
        <v>166</v>
      </c>
      <c r="E75" s="17">
        <v>62060</v>
      </c>
      <c r="F75" s="7" t="s">
        <v>167</v>
      </c>
      <c r="G75" s="8">
        <v>4372097</v>
      </c>
      <c r="H75" s="18">
        <f>+VLOOKUP(E75,'check NCC'!B:H,7,0)</f>
        <v>4372099</v>
      </c>
      <c r="I75" s="18">
        <f t="shared" si="1"/>
        <v>2</v>
      </c>
    </row>
    <row r="76" spans="1:9" ht="15.75" thickBot="1" x14ac:dyDescent="0.3">
      <c r="A76" s="6" t="s">
        <v>159</v>
      </c>
      <c r="B76" s="7" t="s">
        <v>8</v>
      </c>
      <c r="C76" s="7" t="s">
        <v>9</v>
      </c>
      <c r="D76" s="7" t="s">
        <v>168</v>
      </c>
      <c r="E76" s="17">
        <v>63600</v>
      </c>
      <c r="F76" s="7" t="s">
        <v>169</v>
      </c>
      <c r="G76" s="8">
        <v>2186055</v>
      </c>
      <c r="H76" s="18">
        <f>+VLOOKUP(E76,'check NCC'!B:H,7,0)</f>
        <v>2186050</v>
      </c>
      <c r="I76" s="18">
        <f t="shared" si="1"/>
        <v>-5</v>
      </c>
    </row>
    <row r="77" spans="1:9" ht="15.75" thickBot="1" x14ac:dyDescent="0.3">
      <c r="A77" s="6" t="s">
        <v>159</v>
      </c>
      <c r="B77" s="7" t="s">
        <v>8</v>
      </c>
      <c r="C77" s="7" t="s">
        <v>9</v>
      </c>
      <c r="D77" s="7" t="s">
        <v>170</v>
      </c>
      <c r="E77" s="17">
        <v>63601</v>
      </c>
      <c r="F77" s="7" t="s">
        <v>171</v>
      </c>
      <c r="G77" s="8">
        <v>1586115</v>
      </c>
      <c r="H77" s="18">
        <f>+VLOOKUP(E77,'check NCC'!B:H,7,0)</f>
        <v>1586110</v>
      </c>
      <c r="I77" s="18">
        <f t="shared" si="1"/>
        <v>-5</v>
      </c>
    </row>
    <row r="78" spans="1:9" ht="15.75" thickBot="1" x14ac:dyDescent="0.3">
      <c r="A78" s="6" t="s">
        <v>159</v>
      </c>
      <c r="B78" s="7" t="s">
        <v>8</v>
      </c>
      <c r="C78" s="7" t="s">
        <v>9</v>
      </c>
      <c r="D78" s="7" t="s">
        <v>172</v>
      </c>
      <c r="E78" s="17">
        <v>63609</v>
      </c>
      <c r="F78" s="7" t="s">
        <v>173</v>
      </c>
      <c r="G78" s="8">
        <v>2186055</v>
      </c>
      <c r="H78" s="18">
        <f>+VLOOKUP(E78,'check NCC'!B:H,7,0)</f>
        <v>2186050</v>
      </c>
      <c r="I78" s="18">
        <f t="shared" si="1"/>
        <v>-5</v>
      </c>
    </row>
    <row r="79" spans="1:9" ht="15.75" thickBot="1" x14ac:dyDescent="0.3">
      <c r="A79" s="6" t="s">
        <v>159</v>
      </c>
      <c r="B79" s="7" t="s">
        <v>8</v>
      </c>
      <c r="C79" s="7" t="s">
        <v>9</v>
      </c>
      <c r="D79" s="7" t="s">
        <v>174</v>
      </c>
      <c r="E79" s="17">
        <v>65100</v>
      </c>
      <c r="F79" s="7" t="s">
        <v>175</v>
      </c>
      <c r="G79" s="8">
        <v>2571831</v>
      </c>
      <c r="H79" s="18">
        <f>+VLOOKUP(E79,'check NCC'!B:H,7,0)</f>
        <v>2571826</v>
      </c>
      <c r="I79" s="18">
        <f t="shared" si="1"/>
        <v>-5</v>
      </c>
    </row>
    <row r="80" spans="1:9" ht="15.75" thickBot="1" x14ac:dyDescent="0.3">
      <c r="A80" s="6" t="s">
        <v>176</v>
      </c>
      <c r="B80" s="7" t="s">
        <v>8</v>
      </c>
      <c r="C80" s="7" t="s">
        <v>9</v>
      </c>
      <c r="D80" s="7" t="s">
        <v>177</v>
      </c>
      <c r="E80" s="17">
        <v>57688</v>
      </c>
      <c r="F80" s="7" t="s">
        <v>178</v>
      </c>
      <c r="G80" s="8">
        <v>1199421</v>
      </c>
      <c r="H80" s="18">
        <f>+VLOOKUP(E80,'check NCC'!B:H,7,0)</f>
        <v>1199426</v>
      </c>
      <c r="I80" s="18">
        <f t="shared" si="1"/>
        <v>5</v>
      </c>
    </row>
    <row r="81" spans="1:9" ht="15.75" thickBot="1" x14ac:dyDescent="0.3">
      <c r="A81" s="6" t="s">
        <v>176</v>
      </c>
      <c r="B81" s="7" t="s">
        <v>8</v>
      </c>
      <c r="C81" s="7" t="s">
        <v>9</v>
      </c>
      <c r="D81" s="7" t="s">
        <v>179</v>
      </c>
      <c r="E81" s="17">
        <v>62046</v>
      </c>
      <c r="F81" s="7" t="s">
        <v>180</v>
      </c>
      <c r="G81" s="8">
        <v>2571831</v>
      </c>
      <c r="H81" s="18">
        <f>+VLOOKUP(E81,'check NCC'!B:H,7,0)</f>
        <v>2571826</v>
      </c>
      <c r="I81" s="18">
        <f t="shared" si="1"/>
        <v>-5</v>
      </c>
    </row>
    <row r="82" spans="1:9" ht="15.75" thickBot="1" x14ac:dyDescent="0.3">
      <c r="A82" s="6" t="s">
        <v>176</v>
      </c>
      <c r="B82" s="7" t="s">
        <v>8</v>
      </c>
      <c r="C82" s="7" t="s">
        <v>9</v>
      </c>
      <c r="D82" s="7" t="s">
        <v>181</v>
      </c>
      <c r="E82" s="17">
        <v>63602</v>
      </c>
      <c r="F82" s="7" t="s">
        <v>182</v>
      </c>
      <c r="G82" s="8">
        <v>2785536</v>
      </c>
      <c r="H82" s="18">
        <f>+VLOOKUP(E82,'check NCC'!B:H,7,0)</f>
        <v>2785536</v>
      </c>
      <c r="I82" s="18">
        <f t="shared" si="1"/>
        <v>0</v>
      </c>
    </row>
    <row r="83" spans="1:9" ht="15.75" thickBot="1" x14ac:dyDescent="0.3">
      <c r="A83" s="6" t="s">
        <v>183</v>
      </c>
      <c r="B83" s="7" t="s">
        <v>8</v>
      </c>
      <c r="C83" s="7" t="s">
        <v>9</v>
      </c>
      <c r="D83" s="7" t="s">
        <v>184</v>
      </c>
      <c r="E83" s="17">
        <v>57683</v>
      </c>
      <c r="F83" s="7" t="s">
        <v>185</v>
      </c>
      <c r="G83" s="8">
        <v>6729764</v>
      </c>
      <c r="H83" s="18">
        <f>+VLOOKUP(E83,'check NCC'!B:H,7,0)</f>
        <v>6729761</v>
      </c>
      <c r="I83" s="18">
        <f t="shared" si="1"/>
        <v>-3</v>
      </c>
    </row>
    <row r="84" spans="1:9" ht="15.75" thickBot="1" x14ac:dyDescent="0.3">
      <c r="A84" s="6" t="s">
        <v>183</v>
      </c>
      <c r="B84" s="7" t="s">
        <v>8</v>
      </c>
      <c r="C84" s="7" t="s">
        <v>9</v>
      </c>
      <c r="D84" s="7" t="s">
        <v>186</v>
      </c>
      <c r="E84" s="17">
        <v>57687</v>
      </c>
      <c r="F84" s="7" t="s">
        <v>187</v>
      </c>
      <c r="G84" s="8">
        <v>1199421</v>
      </c>
      <c r="H84" s="18">
        <f>+VLOOKUP(E84,'check NCC'!B:H,7,0)</f>
        <v>1199426</v>
      </c>
      <c r="I84" s="18">
        <f t="shared" si="1"/>
        <v>5</v>
      </c>
    </row>
    <row r="85" spans="1:9" ht="15.75" thickBot="1" x14ac:dyDescent="0.3">
      <c r="A85" s="6" t="s">
        <v>183</v>
      </c>
      <c r="B85" s="7" t="s">
        <v>8</v>
      </c>
      <c r="C85" s="7" t="s">
        <v>9</v>
      </c>
      <c r="D85" s="7" t="s">
        <v>188</v>
      </c>
      <c r="E85" s="17">
        <v>59178</v>
      </c>
      <c r="F85" s="7" t="s">
        <v>189</v>
      </c>
      <c r="G85" s="8">
        <v>5143649</v>
      </c>
      <c r="H85" s="18">
        <f>+VLOOKUP(E85,'check NCC'!B:H,7,0)</f>
        <v>5143651</v>
      </c>
      <c r="I85" s="18">
        <f t="shared" si="1"/>
        <v>2</v>
      </c>
    </row>
    <row r="86" spans="1:9" ht="15.75" thickBot="1" x14ac:dyDescent="0.3">
      <c r="A86" s="6" t="s">
        <v>183</v>
      </c>
      <c r="B86" s="7" t="s">
        <v>8</v>
      </c>
      <c r="C86" s="7" t="s">
        <v>9</v>
      </c>
      <c r="D86" s="7" t="s">
        <v>190</v>
      </c>
      <c r="E86" s="17">
        <v>59193</v>
      </c>
      <c r="F86" s="7" t="s">
        <v>191</v>
      </c>
      <c r="G86" s="8">
        <v>6557612</v>
      </c>
      <c r="H86" s="18">
        <f>+VLOOKUP(E86,'check NCC'!B:H,7,0)</f>
        <v>6557609</v>
      </c>
      <c r="I86" s="18">
        <f t="shared" si="1"/>
        <v>-3</v>
      </c>
    </row>
    <row r="87" spans="1:9" ht="15.75" thickBot="1" x14ac:dyDescent="0.3">
      <c r="A87" s="6" t="s">
        <v>183</v>
      </c>
      <c r="B87" s="7" t="s">
        <v>8</v>
      </c>
      <c r="C87" s="7" t="s">
        <v>9</v>
      </c>
      <c r="D87" s="7" t="s">
        <v>192</v>
      </c>
      <c r="E87" s="17">
        <v>60819</v>
      </c>
      <c r="F87" s="7" t="s">
        <v>193</v>
      </c>
      <c r="G87" s="8">
        <v>541971</v>
      </c>
      <c r="H87" s="18">
        <f>+VLOOKUP(E87,'check NCC'!B:H,7,0)</f>
        <v>541976</v>
      </c>
      <c r="I87" s="18">
        <f t="shared" si="1"/>
        <v>5</v>
      </c>
    </row>
    <row r="88" spans="1:9" ht="15.75" thickBot="1" x14ac:dyDescent="0.3">
      <c r="A88" s="6" t="s">
        <v>183</v>
      </c>
      <c r="B88" s="7" t="s">
        <v>8</v>
      </c>
      <c r="C88" s="7" t="s">
        <v>9</v>
      </c>
      <c r="D88" s="7" t="s">
        <v>194</v>
      </c>
      <c r="E88" s="17">
        <v>60820</v>
      </c>
      <c r="F88" s="7" t="s">
        <v>195</v>
      </c>
      <c r="G88" s="8">
        <v>10887696</v>
      </c>
      <c r="H88" s="18">
        <f>+VLOOKUP(E88,'check NCC'!B:H,7,0)</f>
        <v>10887696</v>
      </c>
      <c r="I88" s="18">
        <f t="shared" si="1"/>
        <v>0</v>
      </c>
    </row>
    <row r="89" spans="1:9" ht="15.75" thickBot="1" x14ac:dyDescent="0.3">
      <c r="A89" s="6" t="s">
        <v>183</v>
      </c>
      <c r="B89" s="7" t="s">
        <v>8</v>
      </c>
      <c r="C89" s="7" t="s">
        <v>9</v>
      </c>
      <c r="D89" s="7" t="s">
        <v>196</v>
      </c>
      <c r="E89" s="17">
        <v>62051</v>
      </c>
      <c r="F89" s="7" t="s">
        <v>197</v>
      </c>
      <c r="G89" s="8">
        <v>1199421</v>
      </c>
      <c r="H89" s="18">
        <f>+VLOOKUP(E89,'check NCC'!B:H,7,0)</f>
        <v>1199426</v>
      </c>
      <c r="I89" s="18">
        <f t="shared" si="1"/>
        <v>5</v>
      </c>
    </row>
    <row r="90" spans="1:9" ht="15.75" thickBot="1" x14ac:dyDescent="0.3">
      <c r="A90" s="6" t="s">
        <v>183</v>
      </c>
      <c r="B90" s="7" t="s">
        <v>8</v>
      </c>
      <c r="C90" s="7" t="s">
        <v>9</v>
      </c>
      <c r="D90" s="7" t="s">
        <v>198</v>
      </c>
      <c r="E90" s="17">
        <v>62059</v>
      </c>
      <c r="F90" s="7" t="s">
        <v>199</v>
      </c>
      <c r="G90" s="8">
        <v>4372097</v>
      </c>
      <c r="H90" s="18">
        <f>+VLOOKUP(E90,'check NCC'!B:H,7,0)</f>
        <v>4372099</v>
      </c>
      <c r="I90" s="18">
        <f t="shared" si="1"/>
        <v>2</v>
      </c>
    </row>
    <row r="91" spans="1:9" ht="15.75" thickBot="1" x14ac:dyDescent="0.3">
      <c r="A91" s="6" t="s">
        <v>200</v>
      </c>
      <c r="B91" s="7" t="s">
        <v>8</v>
      </c>
      <c r="C91" s="7" t="s">
        <v>9</v>
      </c>
      <c r="D91" s="7" t="s">
        <v>201</v>
      </c>
      <c r="E91" s="17">
        <v>59196</v>
      </c>
      <c r="F91" s="7" t="s">
        <v>202</v>
      </c>
      <c r="G91" s="8">
        <v>1586115</v>
      </c>
      <c r="H91" s="18">
        <f>+VLOOKUP(E91,'check NCC'!B:H,7,0)</f>
        <v>1586110</v>
      </c>
      <c r="I91" s="18">
        <f t="shared" si="1"/>
        <v>-5</v>
      </c>
    </row>
    <row r="92" spans="1:9" ht="15.75" thickBot="1" x14ac:dyDescent="0.3">
      <c r="A92" s="6" t="s">
        <v>200</v>
      </c>
      <c r="B92" s="7" t="s">
        <v>8</v>
      </c>
      <c r="C92" s="7" t="s">
        <v>9</v>
      </c>
      <c r="D92" s="7" t="s">
        <v>203</v>
      </c>
      <c r="E92" s="17">
        <v>59201</v>
      </c>
      <c r="F92" s="7" t="s">
        <v>204</v>
      </c>
      <c r="G92" s="8">
        <v>230337</v>
      </c>
      <c r="H92" s="18">
        <f>+VLOOKUP(E92,'check NCC'!B:H,7,0)</f>
        <v>230342</v>
      </c>
      <c r="I92" s="18">
        <f t="shared" si="1"/>
        <v>5</v>
      </c>
    </row>
    <row r="93" spans="1:9" ht="15.75" thickBot="1" x14ac:dyDescent="0.3">
      <c r="A93" s="6" t="s">
        <v>200</v>
      </c>
      <c r="B93" s="7" t="s">
        <v>8</v>
      </c>
      <c r="C93" s="7" t="s">
        <v>9</v>
      </c>
      <c r="D93" s="7" t="s">
        <v>205</v>
      </c>
      <c r="E93" s="17">
        <v>59202</v>
      </c>
      <c r="F93" s="7" t="s">
        <v>206</v>
      </c>
      <c r="G93" s="8">
        <v>578907</v>
      </c>
      <c r="H93" s="18">
        <f>+VLOOKUP(E93,'check NCC'!B:H,7,0)</f>
        <v>578907</v>
      </c>
      <c r="I93" s="18">
        <f t="shared" si="1"/>
        <v>0</v>
      </c>
    </row>
    <row r="94" spans="1:9" ht="15.75" thickBot="1" x14ac:dyDescent="0.3">
      <c r="A94" s="6" t="s">
        <v>200</v>
      </c>
      <c r="B94" s="7" t="s">
        <v>8</v>
      </c>
      <c r="C94" s="7" t="s">
        <v>9</v>
      </c>
      <c r="D94" s="7" t="s">
        <v>207</v>
      </c>
      <c r="E94" s="17">
        <v>62066</v>
      </c>
      <c r="F94" s="7" t="s">
        <v>208</v>
      </c>
      <c r="G94" s="8">
        <v>2785536</v>
      </c>
      <c r="H94" s="18">
        <f>+VLOOKUP(E94,'check NCC'!B:H,7,0)</f>
        <v>2785536</v>
      </c>
      <c r="I94" s="18">
        <f t="shared" si="1"/>
        <v>0</v>
      </c>
    </row>
    <row r="95" spans="1:9" ht="15.75" thickBot="1" x14ac:dyDescent="0.3">
      <c r="A95" s="6" t="s">
        <v>200</v>
      </c>
      <c r="B95" s="7" t="s">
        <v>8</v>
      </c>
      <c r="C95" s="7" t="s">
        <v>9</v>
      </c>
      <c r="D95" s="7" t="s">
        <v>209</v>
      </c>
      <c r="E95" s="17">
        <v>63620</v>
      </c>
      <c r="F95" s="7" t="s">
        <v>210</v>
      </c>
      <c r="G95" s="8">
        <v>1586115</v>
      </c>
      <c r="H95" s="18">
        <f>+VLOOKUP(E95,'check NCC'!B:H,7,0)</f>
        <v>1586110</v>
      </c>
      <c r="I95" s="18">
        <f t="shared" si="1"/>
        <v>-5</v>
      </c>
    </row>
    <row r="96" spans="1:9" ht="15.75" thickBot="1" x14ac:dyDescent="0.3">
      <c r="A96" s="6" t="s">
        <v>200</v>
      </c>
      <c r="B96" s="7" t="s">
        <v>8</v>
      </c>
      <c r="C96" s="7" t="s">
        <v>9</v>
      </c>
      <c r="D96" s="7" t="s">
        <v>211</v>
      </c>
      <c r="E96" s="17">
        <v>65101</v>
      </c>
      <c r="F96" s="7" t="s">
        <v>212</v>
      </c>
      <c r="G96" s="8">
        <v>3772157</v>
      </c>
      <c r="H96" s="18">
        <f>+VLOOKUP(E96,'check NCC'!B:H,7,0)</f>
        <v>3772159</v>
      </c>
      <c r="I96" s="18">
        <f t="shared" si="1"/>
        <v>2</v>
      </c>
    </row>
    <row r="97" spans="1:9" ht="15.75" thickBot="1" x14ac:dyDescent="0.3">
      <c r="A97" s="6" t="s">
        <v>200</v>
      </c>
      <c r="B97" s="7" t="s">
        <v>8</v>
      </c>
      <c r="C97" s="7" t="s">
        <v>9</v>
      </c>
      <c r="D97" s="7" t="s">
        <v>213</v>
      </c>
      <c r="E97" s="17">
        <v>65103</v>
      </c>
      <c r="F97" s="7" t="s">
        <v>214</v>
      </c>
      <c r="G97" s="8">
        <v>2202525</v>
      </c>
      <c r="H97" s="18">
        <f>+VLOOKUP(E97,'check NCC'!B:H,7,0)</f>
        <v>2202521</v>
      </c>
      <c r="I97" s="18">
        <f t="shared" si="1"/>
        <v>-4</v>
      </c>
    </row>
    <row r="98" spans="1:9" ht="15.75" thickBot="1" x14ac:dyDescent="0.3">
      <c r="A98" s="6" t="s">
        <v>215</v>
      </c>
      <c r="B98" s="7" t="s">
        <v>8</v>
      </c>
      <c r="C98" s="7" t="s">
        <v>9</v>
      </c>
      <c r="D98" s="7" t="s">
        <v>216</v>
      </c>
      <c r="E98" s="17">
        <v>60818</v>
      </c>
      <c r="F98" s="7" t="s">
        <v>217</v>
      </c>
      <c r="G98" s="8">
        <v>1199421</v>
      </c>
      <c r="H98" s="18">
        <f>+VLOOKUP(E98,'check NCC'!B:H,7,0)</f>
        <v>1199426</v>
      </c>
      <c r="I98" s="18">
        <f t="shared" si="1"/>
        <v>5</v>
      </c>
    </row>
    <row r="99" spans="1:9" ht="15.75" thickBot="1" x14ac:dyDescent="0.3">
      <c r="A99" s="6" t="s">
        <v>215</v>
      </c>
      <c r="B99" s="7" t="s">
        <v>8</v>
      </c>
      <c r="C99" s="7" t="s">
        <v>9</v>
      </c>
      <c r="D99" s="7" t="s">
        <v>218</v>
      </c>
      <c r="E99" s="17">
        <v>62045</v>
      </c>
      <c r="F99" s="7" t="s">
        <v>219</v>
      </c>
      <c r="G99" s="8">
        <v>1586115</v>
      </c>
      <c r="H99" s="18">
        <f>+VLOOKUP(E99,'check NCC'!B:H,7,0)</f>
        <v>1586110</v>
      </c>
      <c r="I99" s="18">
        <f t="shared" si="1"/>
        <v>-5</v>
      </c>
    </row>
    <row r="100" spans="1:9" ht="15.75" thickBot="1" x14ac:dyDescent="0.3">
      <c r="A100" s="6" t="s">
        <v>215</v>
      </c>
      <c r="B100" s="7" t="s">
        <v>8</v>
      </c>
      <c r="C100" s="7" t="s">
        <v>9</v>
      </c>
      <c r="D100" s="7" t="s">
        <v>220</v>
      </c>
      <c r="E100" s="17">
        <v>62058</v>
      </c>
      <c r="F100" s="7" t="s">
        <v>221</v>
      </c>
      <c r="G100" s="8">
        <v>1093028</v>
      </c>
      <c r="H100" s="18">
        <f>+VLOOKUP(E100,'check NCC'!B:H,7,0)</f>
        <v>1093025</v>
      </c>
      <c r="I100" s="18">
        <f t="shared" si="1"/>
        <v>-3</v>
      </c>
    </row>
    <row r="101" spans="1:9" ht="15.75" thickBot="1" x14ac:dyDescent="0.3">
      <c r="A101" s="6" t="s">
        <v>215</v>
      </c>
      <c r="B101" s="7" t="s">
        <v>8</v>
      </c>
      <c r="C101" s="7" t="s">
        <v>9</v>
      </c>
      <c r="D101" s="7" t="s">
        <v>222</v>
      </c>
      <c r="E101" s="17">
        <v>63608</v>
      </c>
      <c r="F101" s="7" t="s">
        <v>223</v>
      </c>
      <c r="G101" s="8">
        <v>1199421</v>
      </c>
      <c r="H101" s="18">
        <f>+VLOOKUP(E101,'check NCC'!B:H,7,0)</f>
        <v>1199426</v>
      </c>
      <c r="I101" s="18">
        <f t="shared" si="1"/>
        <v>5</v>
      </c>
    </row>
    <row r="102" spans="1:9" ht="15.75" thickBot="1" x14ac:dyDescent="0.3">
      <c r="A102" s="6" t="s">
        <v>215</v>
      </c>
      <c r="B102" s="7" t="s">
        <v>8</v>
      </c>
      <c r="C102" s="7" t="s">
        <v>9</v>
      </c>
      <c r="D102" s="7" t="s">
        <v>224</v>
      </c>
      <c r="E102" s="17">
        <v>65099</v>
      </c>
      <c r="F102" s="7" t="s">
        <v>225</v>
      </c>
      <c r="G102" s="8">
        <v>1246428</v>
      </c>
      <c r="H102" s="18">
        <f>+VLOOKUP(E102,'check NCC'!B:H,7,0)</f>
        <v>1246423</v>
      </c>
      <c r="I102" s="18">
        <f t="shared" si="1"/>
        <v>-5</v>
      </c>
    </row>
    <row r="103" spans="1:9" ht="15.75" thickBot="1" x14ac:dyDescent="0.3">
      <c r="A103" s="6" t="s">
        <v>226</v>
      </c>
      <c r="B103" s="7" t="s">
        <v>8</v>
      </c>
      <c r="C103" s="7" t="s">
        <v>9</v>
      </c>
      <c r="D103" s="7" t="s">
        <v>227</v>
      </c>
      <c r="E103" s="17">
        <v>57686</v>
      </c>
      <c r="F103" s="7" t="s">
        <v>228</v>
      </c>
      <c r="G103" s="8">
        <v>10286379</v>
      </c>
      <c r="H103" s="18">
        <f>+VLOOKUP(E103,'check NCC'!B:H,7,0)</f>
        <v>10286374</v>
      </c>
      <c r="I103" s="18">
        <f t="shared" si="1"/>
        <v>-5</v>
      </c>
    </row>
    <row r="104" spans="1:9" ht="15.75" thickBot="1" x14ac:dyDescent="0.3">
      <c r="A104" s="6" t="s">
        <v>226</v>
      </c>
      <c r="B104" s="7" t="s">
        <v>8</v>
      </c>
      <c r="C104" s="7" t="s">
        <v>9</v>
      </c>
      <c r="D104" s="7" t="s">
        <v>229</v>
      </c>
      <c r="E104" s="17">
        <v>60817</v>
      </c>
      <c r="F104" s="7" t="s">
        <v>230</v>
      </c>
      <c r="G104" s="8">
        <v>1199421</v>
      </c>
      <c r="H104" s="18">
        <f>+VLOOKUP(E104,'check NCC'!B:H,7,0)</f>
        <v>1199426</v>
      </c>
      <c r="I104" s="18">
        <f t="shared" si="1"/>
        <v>5</v>
      </c>
    </row>
    <row r="105" spans="1:9" ht="15.75" thickBot="1" x14ac:dyDescent="0.3">
      <c r="A105" s="6" t="s">
        <v>226</v>
      </c>
      <c r="B105" s="7" t="s">
        <v>8</v>
      </c>
      <c r="C105" s="7" t="s">
        <v>9</v>
      </c>
      <c r="D105" s="7" t="s">
        <v>231</v>
      </c>
      <c r="E105" s="17">
        <v>62050</v>
      </c>
      <c r="F105" s="7" t="s">
        <v>232</v>
      </c>
      <c r="G105" s="8">
        <v>1199421</v>
      </c>
      <c r="H105" s="18">
        <f>+VLOOKUP(E105,'check NCC'!B:H,7,0)</f>
        <v>1199426</v>
      </c>
      <c r="I105" s="18">
        <f t="shared" si="1"/>
        <v>5</v>
      </c>
    </row>
    <row r="106" spans="1:9" ht="15.75" thickBot="1" x14ac:dyDescent="0.3">
      <c r="A106" s="6" t="s">
        <v>226</v>
      </c>
      <c r="B106" s="7" t="s">
        <v>8</v>
      </c>
      <c r="C106" s="7" t="s">
        <v>9</v>
      </c>
      <c r="D106" s="7" t="s">
        <v>233</v>
      </c>
      <c r="E106" s="17">
        <v>62057</v>
      </c>
      <c r="F106" s="7" t="s">
        <v>234</v>
      </c>
      <c r="G106" s="8">
        <v>4971591</v>
      </c>
      <c r="H106" s="18">
        <f>+VLOOKUP(E106,'check NCC'!B:H,7,0)</f>
        <v>4971586</v>
      </c>
      <c r="I106" s="18">
        <f t="shared" si="1"/>
        <v>-5</v>
      </c>
    </row>
    <row r="107" spans="1:9" ht="15.75" thickBot="1" x14ac:dyDescent="0.3">
      <c r="A107" s="6" t="s">
        <v>235</v>
      </c>
      <c r="B107" s="7" t="s">
        <v>8</v>
      </c>
      <c r="C107" s="7" t="s">
        <v>9</v>
      </c>
      <c r="D107" s="7" t="s">
        <v>236</v>
      </c>
      <c r="E107" s="17">
        <v>60816</v>
      </c>
      <c r="F107" s="7" t="s">
        <v>237</v>
      </c>
      <c r="G107" s="8">
        <v>1285916</v>
      </c>
      <c r="H107" s="18">
        <f>+VLOOKUP(E107,'check NCC'!B:H,7,0)</f>
        <v>1285913</v>
      </c>
      <c r="I107" s="18">
        <f t="shared" si="1"/>
        <v>-3</v>
      </c>
    </row>
    <row r="108" spans="1:9" ht="15.75" thickBot="1" x14ac:dyDescent="0.3">
      <c r="A108" s="6" t="s">
        <v>235</v>
      </c>
      <c r="B108" s="7" t="s">
        <v>8</v>
      </c>
      <c r="C108" s="7" t="s">
        <v>9</v>
      </c>
      <c r="D108" s="7" t="s">
        <v>238</v>
      </c>
      <c r="E108" s="17">
        <v>60825</v>
      </c>
      <c r="F108" s="7" t="s">
        <v>239</v>
      </c>
      <c r="G108" s="8">
        <v>2785536</v>
      </c>
      <c r="H108" s="18">
        <f>+VLOOKUP(E108,'check NCC'!B:H,7,0)</f>
        <v>2785536</v>
      </c>
      <c r="I108" s="18">
        <f t="shared" si="1"/>
        <v>0</v>
      </c>
    </row>
    <row r="109" spans="1:9" ht="15.75" thickBot="1" x14ac:dyDescent="0.3">
      <c r="A109" s="6" t="s">
        <v>235</v>
      </c>
      <c r="B109" s="7" t="s">
        <v>8</v>
      </c>
      <c r="C109" s="7" t="s">
        <v>9</v>
      </c>
      <c r="D109" s="7" t="s">
        <v>240</v>
      </c>
      <c r="E109" s="17">
        <v>62056</v>
      </c>
      <c r="F109" s="7" t="s">
        <v>241</v>
      </c>
      <c r="G109" s="8">
        <v>2315628</v>
      </c>
      <c r="H109" s="18">
        <f>+VLOOKUP(E109,'check NCC'!B:H,7,0)</f>
        <v>2315628</v>
      </c>
      <c r="I109" s="18">
        <f t="shared" si="1"/>
        <v>0</v>
      </c>
    </row>
    <row r="110" spans="1:9" ht="15.75" thickBot="1" x14ac:dyDescent="0.3">
      <c r="A110" s="6" t="s">
        <v>235</v>
      </c>
      <c r="B110" s="7" t="s">
        <v>8</v>
      </c>
      <c r="C110" s="7" t="s">
        <v>9</v>
      </c>
      <c r="D110" s="7" t="s">
        <v>242</v>
      </c>
      <c r="E110" s="17">
        <v>63605</v>
      </c>
      <c r="F110" s="7" t="s">
        <v>243</v>
      </c>
      <c r="G110" s="8">
        <v>270986</v>
      </c>
      <c r="H110" s="18">
        <f>+VLOOKUP(E110,'check NCC'!B:H,7,0)</f>
        <v>270988</v>
      </c>
      <c r="I110" s="18">
        <f t="shared" si="1"/>
        <v>2</v>
      </c>
    </row>
    <row r="111" spans="1:9" ht="15.75" thickBot="1" x14ac:dyDescent="0.3">
      <c r="A111" s="6" t="s">
        <v>244</v>
      </c>
      <c r="B111" s="7" t="s">
        <v>8</v>
      </c>
      <c r="C111" s="7" t="s">
        <v>9</v>
      </c>
      <c r="D111" s="7" t="s">
        <v>245</v>
      </c>
      <c r="E111" s="17">
        <v>57685</v>
      </c>
      <c r="F111" s="7" t="s">
        <v>246</v>
      </c>
      <c r="G111" s="8">
        <v>1199421</v>
      </c>
      <c r="H111" s="18">
        <f>+VLOOKUP(E111,'check NCC'!B:H,7,0)</f>
        <v>1199426</v>
      </c>
      <c r="I111" s="18">
        <f t="shared" si="1"/>
        <v>5</v>
      </c>
    </row>
    <row r="112" spans="1:9" ht="15.75" thickBot="1" x14ac:dyDescent="0.3">
      <c r="A112" s="6" t="s">
        <v>244</v>
      </c>
      <c r="B112" s="7" t="s">
        <v>8</v>
      </c>
      <c r="C112" s="7" t="s">
        <v>9</v>
      </c>
      <c r="D112" s="7" t="s">
        <v>247</v>
      </c>
      <c r="E112" s="17">
        <v>59180</v>
      </c>
      <c r="F112" s="7" t="s">
        <v>248</v>
      </c>
      <c r="G112" s="8">
        <v>1199421</v>
      </c>
      <c r="H112" s="18">
        <f>+VLOOKUP(E112,'check NCC'!B:H,7,0)</f>
        <v>1199426</v>
      </c>
      <c r="I112" s="18">
        <f t="shared" si="1"/>
        <v>5</v>
      </c>
    </row>
    <row r="113" spans="1:9" ht="15.75" thickBot="1" x14ac:dyDescent="0.3">
      <c r="A113" s="6" t="s">
        <v>244</v>
      </c>
      <c r="B113" s="7" t="s">
        <v>8</v>
      </c>
      <c r="C113" s="7" t="s">
        <v>9</v>
      </c>
      <c r="D113" s="7" t="s">
        <v>249</v>
      </c>
      <c r="E113" s="17">
        <v>62055</v>
      </c>
      <c r="F113" s="7" t="s">
        <v>250</v>
      </c>
      <c r="G113" s="8">
        <v>1199421</v>
      </c>
      <c r="H113" s="18">
        <f>+VLOOKUP(E113,'check NCC'!B:H,7,0)</f>
        <v>1199426</v>
      </c>
      <c r="I113" s="18">
        <f t="shared" si="1"/>
        <v>5</v>
      </c>
    </row>
    <row r="114" spans="1:9" ht="15.75" thickBot="1" x14ac:dyDescent="0.3">
      <c r="A114" s="6" t="s">
        <v>251</v>
      </c>
      <c r="B114" s="7" t="s">
        <v>8</v>
      </c>
      <c r="C114" s="7" t="s">
        <v>9</v>
      </c>
      <c r="D114" s="7" t="s">
        <v>252</v>
      </c>
      <c r="E114" s="17">
        <v>59197</v>
      </c>
      <c r="F114" s="7" t="s">
        <v>253</v>
      </c>
      <c r="G114" s="8">
        <v>1199421</v>
      </c>
      <c r="H114" s="18">
        <f>+VLOOKUP(E114,'check NCC'!B:H,7,0)</f>
        <v>1199426</v>
      </c>
      <c r="I114" s="18">
        <f t="shared" si="1"/>
        <v>5</v>
      </c>
    </row>
    <row r="115" spans="1:9" ht="15.75" thickBot="1" x14ac:dyDescent="0.3">
      <c r="A115" s="6" t="s">
        <v>251</v>
      </c>
      <c r="B115" s="7" t="s">
        <v>8</v>
      </c>
      <c r="C115" s="7" t="s">
        <v>9</v>
      </c>
      <c r="D115" s="7" t="s">
        <v>254</v>
      </c>
      <c r="E115" s="17">
        <v>62064</v>
      </c>
      <c r="F115" s="7" t="s">
        <v>255</v>
      </c>
      <c r="G115" s="8">
        <v>3492923</v>
      </c>
      <c r="H115" s="18">
        <f>+VLOOKUP(E115,'check NCC'!B:H,7,0)</f>
        <v>3492925</v>
      </c>
      <c r="I115" s="18">
        <f t="shared" si="1"/>
        <v>2</v>
      </c>
    </row>
    <row r="116" spans="1:9" ht="15.75" thickBot="1" x14ac:dyDescent="0.3">
      <c r="A116" s="6" t="s">
        <v>251</v>
      </c>
      <c r="B116" s="7" t="s">
        <v>8</v>
      </c>
      <c r="C116" s="7" t="s">
        <v>9</v>
      </c>
      <c r="D116" s="7" t="s">
        <v>256</v>
      </c>
      <c r="E116" s="17">
        <v>65105</v>
      </c>
      <c r="F116" s="7" t="s">
        <v>257</v>
      </c>
      <c r="G116" s="8">
        <v>2918727</v>
      </c>
      <c r="H116" s="18">
        <f>+VLOOKUP(E116,'check NCC'!B:H,7,0)</f>
        <v>2918732</v>
      </c>
      <c r="I116" s="18">
        <f t="shared" si="1"/>
        <v>5</v>
      </c>
    </row>
  </sheetData>
  <autoFilter ref="A2:I116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30"/>
  <sheetViews>
    <sheetView tabSelected="1"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85546875" customWidth="1"/>
    <col min="5" max="5" width="10" bestFit="1" customWidth="1"/>
    <col min="6" max="7" width="7.85546875" bestFit="1" customWidth="1"/>
    <col min="8" max="8" width="10" bestFit="1" customWidth="1"/>
    <col min="9" max="9" width="69" bestFit="1" customWidth="1"/>
    <col min="10" max="10" width="12.5703125" bestFit="1" customWidth="1"/>
    <col min="11" max="11" width="13.42578125" style="18" customWidth="1"/>
    <col min="12" max="12" width="8.7109375" style="18" customWidth="1"/>
  </cols>
  <sheetData>
    <row r="1" spans="1:12" ht="31.5" x14ac:dyDescent="0.25">
      <c r="A1" s="9" t="s">
        <v>259</v>
      </c>
      <c r="B1" s="10" t="s">
        <v>258</v>
      </c>
      <c r="C1" s="10" t="s">
        <v>260</v>
      </c>
      <c r="D1" s="10" t="s">
        <v>261</v>
      </c>
      <c r="E1" s="10" t="s">
        <v>262</v>
      </c>
      <c r="F1" s="10" t="s">
        <v>263</v>
      </c>
      <c r="G1" s="11" t="s">
        <v>264</v>
      </c>
      <c r="H1" s="11" t="s">
        <v>265</v>
      </c>
      <c r="I1" s="10" t="s">
        <v>266</v>
      </c>
      <c r="J1" s="10" t="s">
        <v>267</v>
      </c>
      <c r="K1" s="19" t="s">
        <v>431</v>
      </c>
      <c r="L1" s="19" t="s">
        <v>430</v>
      </c>
    </row>
    <row r="2" spans="1:12" hidden="1" x14ac:dyDescent="0.25">
      <c r="A2" s="12">
        <v>45192</v>
      </c>
      <c r="B2" s="13">
        <v>57682</v>
      </c>
      <c r="C2" s="14" t="s">
        <v>268</v>
      </c>
      <c r="D2" s="14" t="s">
        <v>269</v>
      </c>
      <c r="E2" s="15">
        <v>5282952</v>
      </c>
      <c r="F2" s="16" t="s">
        <v>270</v>
      </c>
      <c r="G2" s="15">
        <v>422636</v>
      </c>
      <c r="H2" s="15">
        <v>5705588</v>
      </c>
      <c r="I2" s="14" t="s">
        <v>271</v>
      </c>
      <c r="J2" s="14" t="s">
        <v>272</v>
      </c>
      <c r="K2" s="18">
        <f>+VLOOKUP(B2,'MEGA nháp'!$E$3:$G$116,3,0)</f>
        <v>5705586</v>
      </c>
      <c r="L2" s="18">
        <f>+K2-H2</f>
        <v>-2</v>
      </c>
    </row>
    <row r="3" spans="1:12" hidden="1" x14ac:dyDescent="0.25">
      <c r="A3" s="12">
        <v>45192</v>
      </c>
      <c r="B3" s="13">
        <v>57683</v>
      </c>
      <c r="C3" s="14" t="s">
        <v>268</v>
      </c>
      <c r="D3" s="14" t="s">
        <v>273</v>
      </c>
      <c r="E3" s="15">
        <v>6231260</v>
      </c>
      <c r="F3" s="16" t="s">
        <v>270</v>
      </c>
      <c r="G3" s="15">
        <v>498501</v>
      </c>
      <c r="H3" s="15">
        <v>6729761</v>
      </c>
      <c r="I3" s="14" t="s">
        <v>274</v>
      </c>
      <c r="J3" s="14" t="s">
        <v>275</v>
      </c>
      <c r="K3" s="18">
        <f>+VLOOKUP(B3,'MEGA nháp'!$E$3:$G$116,3,0)</f>
        <v>6729764</v>
      </c>
      <c r="L3" s="18">
        <f t="shared" ref="L3:L66" si="0">+K3-H3</f>
        <v>3</v>
      </c>
    </row>
    <row r="4" spans="1:12" hidden="1" x14ac:dyDescent="0.25">
      <c r="A4" s="12">
        <v>45192</v>
      </c>
      <c r="B4" s="13">
        <v>57684</v>
      </c>
      <c r="C4" s="14" t="s">
        <v>268</v>
      </c>
      <c r="D4" s="14" t="s">
        <v>276</v>
      </c>
      <c r="E4" s="15">
        <v>2144100</v>
      </c>
      <c r="F4" s="16" t="s">
        <v>270</v>
      </c>
      <c r="G4" s="15">
        <v>171528</v>
      </c>
      <c r="H4" s="15">
        <v>2315628</v>
      </c>
      <c r="I4" s="14" t="s">
        <v>277</v>
      </c>
      <c r="J4" s="14" t="s">
        <v>278</v>
      </c>
      <c r="K4" s="18">
        <f>+VLOOKUP(B4,'MEGA nháp'!$E$3:$G$116,3,0)</f>
        <v>2315628</v>
      </c>
      <c r="L4" s="18">
        <f t="shared" si="0"/>
        <v>0</v>
      </c>
    </row>
    <row r="5" spans="1:12" hidden="1" x14ac:dyDescent="0.25">
      <c r="A5" s="12">
        <v>45192</v>
      </c>
      <c r="B5" s="13">
        <v>57685</v>
      </c>
      <c r="C5" s="14" t="s">
        <v>268</v>
      </c>
      <c r="D5" s="14" t="s">
        <v>279</v>
      </c>
      <c r="E5" s="15">
        <v>1110580</v>
      </c>
      <c r="F5" s="16" t="s">
        <v>270</v>
      </c>
      <c r="G5" s="15">
        <v>88846</v>
      </c>
      <c r="H5" s="15">
        <v>1199426</v>
      </c>
      <c r="I5" s="14" t="s">
        <v>280</v>
      </c>
      <c r="J5" s="14" t="s">
        <v>281</v>
      </c>
      <c r="K5" s="18">
        <f>+VLOOKUP(B5,'MEGA nháp'!$E$3:$G$116,3,0)</f>
        <v>1199421</v>
      </c>
      <c r="L5" s="18">
        <f t="shared" si="0"/>
        <v>-5</v>
      </c>
    </row>
    <row r="6" spans="1:12" hidden="1" x14ac:dyDescent="0.25">
      <c r="A6" s="12">
        <v>45192</v>
      </c>
      <c r="B6" s="13">
        <v>57686</v>
      </c>
      <c r="C6" s="14" t="s">
        <v>268</v>
      </c>
      <c r="D6" s="14" t="s">
        <v>282</v>
      </c>
      <c r="E6" s="15">
        <v>9524420</v>
      </c>
      <c r="F6" s="16" t="s">
        <v>270</v>
      </c>
      <c r="G6" s="15">
        <v>761954</v>
      </c>
      <c r="H6" s="15">
        <v>10286374</v>
      </c>
      <c r="I6" s="14" t="s">
        <v>283</v>
      </c>
      <c r="J6" s="14" t="s">
        <v>284</v>
      </c>
      <c r="K6" s="18">
        <f>+VLOOKUP(B6,'MEGA nháp'!$E$3:$G$116,3,0)</f>
        <v>10286379</v>
      </c>
      <c r="L6" s="18">
        <f t="shared" si="0"/>
        <v>5</v>
      </c>
    </row>
    <row r="7" spans="1:12" hidden="1" x14ac:dyDescent="0.25">
      <c r="A7" s="12">
        <v>45192</v>
      </c>
      <c r="B7" s="13">
        <v>57687</v>
      </c>
      <c r="C7" s="14" t="s">
        <v>268</v>
      </c>
      <c r="D7" s="14" t="s">
        <v>285</v>
      </c>
      <c r="E7" s="15">
        <v>1110580</v>
      </c>
      <c r="F7" s="16" t="s">
        <v>270</v>
      </c>
      <c r="G7" s="15">
        <v>88846</v>
      </c>
      <c r="H7" s="15">
        <v>1199426</v>
      </c>
      <c r="I7" s="14" t="s">
        <v>274</v>
      </c>
      <c r="J7" s="14" t="s">
        <v>275</v>
      </c>
      <c r="K7" s="18">
        <f>+VLOOKUP(B7,'MEGA nháp'!$E$3:$G$116,3,0)</f>
        <v>1199421</v>
      </c>
      <c r="L7" s="18">
        <f t="shared" si="0"/>
        <v>-5</v>
      </c>
    </row>
    <row r="8" spans="1:12" hidden="1" x14ac:dyDescent="0.25">
      <c r="A8" s="12">
        <v>45192</v>
      </c>
      <c r="B8" s="13">
        <v>57688</v>
      </c>
      <c r="C8" s="14" t="s">
        <v>268</v>
      </c>
      <c r="D8" s="14" t="s">
        <v>286</v>
      </c>
      <c r="E8" s="15">
        <v>1110580</v>
      </c>
      <c r="F8" s="16" t="s">
        <v>270</v>
      </c>
      <c r="G8" s="15">
        <v>88846</v>
      </c>
      <c r="H8" s="15">
        <v>1199426</v>
      </c>
      <c r="I8" s="14" t="s">
        <v>287</v>
      </c>
      <c r="J8" s="14" t="s">
        <v>288</v>
      </c>
      <c r="K8" s="18">
        <f>+VLOOKUP(B8,'MEGA nháp'!$E$3:$G$116,3,0)</f>
        <v>1199421</v>
      </c>
      <c r="L8" s="18">
        <f t="shared" si="0"/>
        <v>-5</v>
      </c>
    </row>
    <row r="9" spans="1:12" hidden="1" x14ac:dyDescent="0.25">
      <c r="A9" s="12">
        <v>45192</v>
      </c>
      <c r="B9" s="13">
        <v>57689</v>
      </c>
      <c r="C9" s="14" t="s">
        <v>268</v>
      </c>
      <c r="D9" s="14" t="s">
        <v>289</v>
      </c>
      <c r="E9" s="15">
        <v>3491900</v>
      </c>
      <c r="F9" s="16" t="s">
        <v>270</v>
      </c>
      <c r="G9" s="15">
        <v>279352</v>
      </c>
      <c r="H9" s="15">
        <v>3771252</v>
      </c>
      <c r="I9" s="14" t="s">
        <v>271</v>
      </c>
      <c r="J9" s="14" t="s">
        <v>272</v>
      </c>
      <c r="K9" s="18">
        <f>+VLOOKUP(B9,'MEGA nháp'!$E$3:$G$116,3,0)</f>
        <v>3771252</v>
      </c>
      <c r="L9" s="18">
        <f t="shared" si="0"/>
        <v>0</v>
      </c>
    </row>
    <row r="10" spans="1:12" hidden="1" x14ac:dyDescent="0.25">
      <c r="A10" s="12">
        <v>45192</v>
      </c>
      <c r="B10" s="13">
        <v>57690</v>
      </c>
      <c r="C10" s="14" t="s">
        <v>268</v>
      </c>
      <c r="D10" s="14" t="s">
        <v>290</v>
      </c>
      <c r="E10" s="15">
        <v>1072050</v>
      </c>
      <c r="F10" s="16" t="s">
        <v>270</v>
      </c>
      <c r="G10" s="15">
        <v>85764</v>
      </c>
      <c r="H10" s="15">
        <v>1157814</v>
      </c>
      <c r="I10" s="14" t="s">
        <v>291</v>
      </c>
      <c r="J10" s="14" t="s">
        <v>292</v>
      </c>
      <c r="K10" s="18">
        <f>+VLOOKUP(B10,'MEGA nháp'!$E$3:$G$116,3,0)</f>
        <v>1157814</v>
      </c>
      <c r="L10" s="18">
        <f t="shared" si="0"/>
        <v>0</v>
      </c>
    </row>
    <row r="11" spans="1:12" hidden="1" x14ac:dyDescent="0.25">
      <c r="A11" s="12">
        <v>45192</v>
      </c>
      <c r="B11" s="13">
        <v>57691</v>
      </c>
      <c r="C11" s="14" t="s">
        <v>268</v>
      </c>
      <c r="D11" s="14" t="s">
        <v>293</v>
      </c>
      <c r="E11" s="15">
        <v>853120</v>
      </c>
      <c r="F11" s="16" t="s">
        <v>270</v>
      </c>
      <c r="G11" s="15">
        <v>68250</v>
      </c>
      <c r="H11" s="15">
        <v>921370</v>
      </c>
      <c r="I11" s="14" t="s">
        <v>280</v>
      </c>
      <c r="J11" s="14" t="s">
        <v>281</v>
      </c>
      <c r="K11" s="18">
        <f>+VLOOKUP(B11,'MEGA nháp'!$E$3:$G$116,3,0)</f>
        <v>921375</v>
      </c>
      <c r="L11" s="18">
        <f t="shared" si="0"/>
        <v>5</v>
      </c>
    </row>
    <row r="12" spans="1:12" hidden="1" x14ac:dyDescent="0.25">
      <c r="A12" s="12">
        <v>45192</v>
      </c>
      <c r="B12" s="13">
        <v>57692</v>
      </c>
      <c r="C12" s="14" t="s">
        <v>268</v>
      </c>
      <c r="D12" s="14" t="s">
        <v>294</v>
      </c>
      <c r="E12" s="15">
        <v>7302500</v>
      </c>
      <c r="F12" s="16" t="s">
        <v>270</v>
      </c>
      <c r="G12" s="15">
        <v>584200</v>
      </c>
      <c r="H12" s="15">
        <v>7886700</v>
      </c>
      <c r="I12" s="14" t="s">
        <v>280</v>
      </c>
      <c r="J12" s="14" t="s">
        <v>281</v>
      </c>
      <c r="K12" s="18">
        <f>+VLOOKUP(B12,'MEGA nháp'!$E$3:$G$116,3,0)</f>
        <v>7886700</v>
      </c>
      <c r="L12" s="18">
        <f t="shared" si="0"/>
        <v>0</v>
      </c>
    </row>
    <row r="13" spans="1:12" hidden="1" x14ac:dyDescent="0.25">
      <c r="A13" s="12">
        <v>45199</v>
      </c>
      <c r="B13" s="13">
        <v>59174</v>
      </c>
      <c r="C13" s="14" t="s">
        <v>268</v>
      </c>
      <c r="D13" s="14" t="s">
        <v>295</v>
      </c>
      <c r="E13" s="15">
        <v>2123230</v>
      </c>
      <c r="F13" s="16" t="s">
        <v>270</v>
      </c>
      <c r="G13" s="15">
        <v>169858</v>
      </c>
      <c r="H13" s="15">
        <v>2293088</v>
      </c>
      <c r="I13" s="14" t="s">
        <v>296</v>
      </c>
      <c r="J13" s="14" t="s">
        <v>297</v>
      </c>
      <c r="K13" s="18">
        <f>+VLOOKUP(B13,'MEGA nháp'!$E$3:$G$116,3,0)</f>
        <v>2293083</v>
      </c>
      <c r="L13" s="18">
        <f t="shared" si="0"/>
        <v>-5</v>
      </c>
    </row>
    <row r="14" spans="1:12" hidden="1" x14ac:dyDescent="0.25">
      <c r="A14" s="12">
        <v>45199</v>
      </c>
      <c r="B14" s="13">
        <v>59175</v>
      </c>
      <c r="C14" s="14" t="s">
        <v>268</v>
      </c>
      <c r="D14" s="14" t="s">
        <v>298</v>
      </c>
      <c r="E14" s="15">
        <v>1110580</v>
      </c>
      <c r="F14" s="16" t="s">
        <v>270</v>
      </c>
      <c r="G14" s="15">
        <v>88846</v>
      </c>
      <c r="H14" s="15">
        <v>1199426</v>
      </c>
      <c r="I14" s="14" t="s">
        <v>299</v>
      </c>
      <c r="J14" s="14" t="s">
        <v>300</v>
      </c>
      <c r="K14" s="18">
        <f>+VLOOKUP(B14,'MEGA nháp'!$E$3:$G$116,3,0)</f>
        <v>1199421</v>
      </c>
      <c r="L14" s="18">
        <f t="shared" si="0"/>
        <v>-5</v>
      </c>
    </row>
    <row r="15" spans="1:12" hidden="1" x14ac:dyDescent="0.25">
      <c r="A15" s="12">
        <v>45199</v>
      </c>
      <c r="B15" s="13">
        <v>59177</v>
      </c>
      <c r="C15" s="14" t="s">
        <v>268</v>
      </c>
      <c r="D15" s="14" t="s">
        <v>301</v>
      </c>
      <c r="E15" s="15">
        <v>4365260</v>
      </c>
      <c r="F15" s="16" t="s">
        <v>270</v>
      </c>
      <c r="G15" s="15">
        <v>349221</v>
      </c>
      <c r="H15" s="15">
        <v>4714481</v>
      </c>
      <c r="I15" s="14" t="s">
        <v>271</v>
      </c>
      <c r="J15" s="14" t="s">
        <v>272</v>
      </c>
      <c r="K15" s="18">
        <f>+VLOOKUP(B15,'MEGA nháp'!$E$3:$G$116,3,0)</f>
        <v>4714484</v>
      </c>
      <c r="L15" s="18">
        <f t="shared" si="0"/>
        <v>3</v>
      </c>
    </row>
    <row r="16" spans="1:12" hidden="1" x14ac:dyDescent="0.25">
      <c r="A16" s="12">
        <v>45199</v>
      </c>
      <c r="B16" s="13">
        <v>59178</v>
      </c>
      <c r="C16" s="14" t="s">
        <v>268</v>
      </c>
      <c r="D16" s="14" t="s">
        <v>302</v>
      </c>
      <c r="E16" s="15">
        <v>4762640</v>
      </c>
      <c r="F16" s="16" t="s">
        <v>270</v>
      </c>
      <c r="G16" s="15">
        <v>381011</v>
      </c>
      <c r="H16" s="15">
        <v>5143651</v>
      </c>
      <c r="I16" s="14" t="s">
        <v>274</v>
      </c>
      <c r="J16" s="14" t="s">
        <v>275</v>
      </c>
      <c r="K16" s="18">
        <f>+VLOOKUP(B16,'MEGA nháp'!$E$3:$G$116,3,0)</f>
        <v>5143649</v>
      </c>
      <c r="L16" s="18">
        <f t="shared" si="0"/>
        <v>-2</v>
      </c>
    </row>
    <row r="17" spans="1:12" hidden="1" x14ac:dyDescent="0.25">
      <c r="A17" s="12">
        <v>45199</v>
      </c>
      <c r="B17" s="13">
        <v>59180</v>
      </c>
      <c r="C17" s="14" t="s">
        <v>268</v>
      </c>
      <c r="D17" s="14" t="s">
        <v>303</v>
      </c>
      <c r="E17" s="15">
        <v>1110580</v>
      </c>
      <c r="F17" s="16" t="s">
        <v>270</v>
      </c>
      <c r="G17" s="15">
        <v>88846</v>
      </c>
      <c r="H17" s="15">
        <v>1199426</v>
      </c>
      <c r="I17" s="14" t="s">
        <v>280</v>
      </c>
      <c r="J17" s="14" t="s">
        <v>281</v>
      </c>
      <c r="K17" s="18">
        <f>+VLOOKUP(B17,'MEGA nháp'!$E$3:$G$116,3,0)</f>
        <v>1199421</v>
      </c>
      <c r="L17" s="18">
        <f t="shared" si="0"/>
        <v>-5</v>
      </c>
    </row>
    <row r="18" spans="1:12" hidden="1" x14ac:dyDescent="0.25">
      <c r="A18" s="12">
        <v>45199</v>
      </c>
      <c r="B18" s="13">
        <v>59182</v>
      </c>
      <c r="C18" s="14" t="s">
        <v>268</v>
      </c>
      <c r="D18" s="14" t="s">
        <v>304</v>
      </c>
      <c r="E18" s="15">
        <v>654610</v>
      </c>
      <c r="F18" s="16" t="s">
        <v>270</v>
      </c>
      <c r="G18" s="15">
        <v>52369</v>
      </c>
      <c r="H18" s="15">
        <v>706979</v>
      </c>
      <c r="I18" s="14" t="s">
        <v>280</v>
      </c>
      <c r="J18" s="14" t="s">
        <v>281</v>
      </c>
      <c r="K18" s="18">
        <f>+VLOOKUP(B18,'MEGA nháp'!$E$3:$G$116,3,0)</f>
        <v>706982</v>
      </c>
      <c r="L18" s="18">
        <f t="shared" si="0"/>
        <v>3</v>
      </c>
    </row>
    <row r="19" spans="1:12" hidden="1" x14ac:dyDescent="0.25">
      <c r="A19" s="12">
        <v>45199</v>
      </c>
      <c r="B19" s="13">
        <v>59184</v>
      </c>
      <c r="C19" s="14" t="s">
        <v>268</v>
      </c>
      <c r="D19" s="14" t="s">
        <v>305</v>
      </c>
      <c r="E19" s="15">
        <v>426560</v>
      </c>
      <c r="F19" s="16" t="s">
        <v>270</v>
      </c>
      <c r="G19" s="15">
        <v>34125</v>
      </c>
      <c r="H19" s="15">
        <v>460685</v>
      </c>
      <c r="I19" s="14" t="s">
        <v>280</v>
      </c>
      <c r="J19" s="14" t="s">
        <v>281</v>
      </c>
      <c r="K19" s="18">
        <f>+VLOOKUP(B19,'MEGA nháp'!$E$3:$G$116,3,0)</f>
        <v>460688</v>
      </c>
      <c r="L19" s="18">
        <f t="shared" si="0"/>
        <v>3</v>
      </c>
    </row>
    <row r="20" spans="1:12" hidden="1" x14ac:dyDescent="0.25">
      <c r="A20" s="12">
        <v>45199</v>
      </c>
      <c r="B20" s="13">
        <v>59185</v>
      </c>
      <c r="C20" s="14" t="s">
        <v>268</v>
      </c>
      <c r="D20" s="14" t="s">
        <v>306</v>
      </c>
      <c r="E20" s="15">
        <v>853120</v>
      </c>
      <c r="F20" s="16" t="s">
        <v>270</v>
      </c>
      <c r="G20" s="15">
        <v>68250</v>
      </c>
      <c r="H20" s="15">
        <v>921370</v>
      </c>
      <c r="I20" s="14" t="s">
        <v>280</v>
      </c>
      <c r="J20" s="14" t="s">
        <v>281</v>
      </c>
      <c r="K20" s="18">
        <f>+VLOOKUP(B20,'MEGA nháp'!$E$3:$G$116,3,0)</f>
        <v>921375</v>
      </c>
      <c r="L20" s="18">
        <f t="shared" si="0"/>
        <v>5</v>
      </c>
    </row>
    <row r="21" spans="1:12" hidden="1" x14ac:dyDescent="0.25">
      <c r="A21" s="12">
        <v>45199</v>
      </c>
      <c r="B21" s="13">
        <v>59186</v>
      </c>
      <c r="C21" s="14" t="s">
        <v>268</v>
      </c>
      <c r="D21" s="14" t="s">
        <v>307</v>
      </c>
      <c r="E21" s="15">
        <v>3729020</v>
      </c>
      <c r="F21" s="16" t="s">
        <v>270</v>
      </c>
      <c r="G21" s="15">
        <v>298322</v>
      </c>
      <c r="H21" s="15">
        <v>4027342</v>
      </c>
      <c r="I21" s="14" t="s">
        <v>277</v>
      </c>
      <c r="J21" s="14" t="s">
        <v>278</v>
      </c>
      <c r="K21" s="18">
        <f>+VLOOKUP(B21,'MEGA nháp'!$E$3:$G$116,3,0)</f>
        <v>4027347</v>
      </c>
      <c r="L21" s="18">
        <f t="shared" si="0"/>
        <v>5</v>
      </c>
    </row>
    <row r="22" spans="1:12" hidden="1" x14ac:dyDescent="0.25">
      <c r="A22" s="12">
        <v>45199</v>
      </c>
      <c r="B22" s="13">
        <v>59187</v>
      </c>
      <c r="C22" s="14" t="s">
        <v>268</v>
      </c>
      <c r="D22" s="14" t="s">
        <v>308</v>
      </c>
      <c r="E22" s="15">
        <v>426560</v>
      </c>
      <c r="F22" s="16" t="s">
        <v>270</v>
      </c>
      <c r="G22" s="15">
        <v>34125</v>
      </c>
      <c r="H22" s="15">
        <v>460685</v>
      </c>
      <c r="I22" s="14" t="s">
        <v>271</v>
      </c>
      <c r="J22" s="14" t="s">
        <v>272</v>
      </c>
      <c r="K22" s="18">
        <f>+VLOOKUP(B22,'MEGA nháp'!$E$3:$G$116,3,0)</f>
        <v>460688</v>
      </c>
      <c r="L22" s="18">
        <f t="shared" si="0"/>
        <v>3</v>
      </c>
    </row>
    <row r="23" spans="1:12" hidden="1" x14ac:dyDescent="0.25">
      <c r="A23" s="12">
        <v>45199</v>
      </c>
      <c r="B23" s="13">
        <v>59188</v>
      </c>
      <c r="C23" s="14" t="s">
        <v>268</v>
      </c>
      <c r="D23" s="14" t="s">
        <v>309</v>
      </c>
      <c r="E23" s="15">
        <v>3849940</v>
      </c>
      <c r="F23" s="16" t="s">
        <v>270</v>
      </c>
      <c r="G23" s="15">
        <v>307995</v>
      </c>
      <c r="H23" s="15">
        <v>4157935</v>
      </c>
      <c r="I23" s="14" t="s">
        <v>271</v>
      </c>
      <c r="J23" s="14" t="s">
        <v>272</v>
      </c>
      <c r="K23" s="18">
        <f>+VLOOKUP(B23,'MEGA nháp'!$E$3:$G$116,3,0)</f>
        <v>4157933</v>
      </c>
      <c r="L23" s="18">
        <f t="shared" si="0"/>
        <v>-2</v>
      </c>
    </row>
    <row r="24" spans="1:12" hidden="1" x14ac:dyDescent="0.25">
      <c r="A24" s="12">
        <v>45199</v>
      </c>
      <c r="B24" s="13">
        <v>59190</v>
      </c>
      <c r="C24" s="14" t="s">
        <v>268</v>
      </c>
      <c r="D24" s="14" t="s">
        <v>310</v>
      </c>
      <c r="E24" s="15">
        <v>3491900</v>
      </c>
      <c r="F24" s="16" t="s">
        <v>270</v>
      </c>
      <c r="G24" s="15">
        <v>279352</v>
      </c>
      <c r="H24" s="15">
        <v>3771252</v>
      </c>
      <c r="I24" s="14" t="s">
        <v>299</v>
      </c>
      <c r="J24" s="14" t="s">
        <v>300</v>
      </c>
      <c r="K24" s="18">
        <f>+VLOOKUP(B24,'MEGA nháp'!$E$3:$G$116,3,0)</f>
        <v>3771252</v>
      </c>
      <c r="L24" s="18">
        <f t="shared" si="0"/>
        <v>0</v>
      </c>
    </row>
    <row r="25" spans="1:12" hidden="1" x14ac:dyDescent="0.25">
      <c r="A25" s="12">
        <v>45199</v>
      </c>
      <c r="B25" s="13">
        <v>59191</v>
      </c>
      <c r="C25" s="14" t="s">
        <v>268</v>
      </c>
      <c r="D25" s="14" t="s">
        <v>311</v>
      </c>
      <c r="E25" s="15">
        <v>1468620</v>
      </c>
      <c r="F25" s="16" t="s">
        <v>270</v>
      </c>
      <c r="G25" s="15">
        <v>117490</v>
      </c>
      <c r="H25" s="15">
        <v>1586110</v>
      </c>
      <c r="I25" s="14" t="s">
        <v>312</v>
      </c>
      <c r="J25" s="14" t="s">
        <v>313</v>
      </c>
      <c r="K25" s="18">
        <f>+VLOOKUP(B25,'MEGA nháp'!$E$3:$G$116,3,0)</f>
        <v>1586115</v>
      </c>
      <c r="L25" s="18">
        <f t="shared" si="0"/>
        <v>5</v>
      </c>
    </row>
    <row r="26" spans="1:12" hidden="1" x14ac:dyDescent="0.25">
      <c r="A26" s="12">
        <v>45199</v>
      </c>
      <c r="B26" s="13">
        <v>59192</v>
      </c>
      <c r="C26" s="14" t="s">
        <v>268</v>
      </c>
      <c r="D26" s="14" t="s">
        <v>314</v>
      </c>
      <c r="E26" s="15">
        <v>1110580</v>
      </c>
      <c r="F26" s="16" t="s">
        <v>270</v>
      </c>
      <c r="G26" s="15">
        <v>88846</v>
      </c>
      <c r="H26" s="15">
        <v>1199426</v>
      </c>
      <c r="I26" s="14" t="s">
        <v>315</v>
      </c>
      <c r="J26" s="14" t="s">
        <v>316</v>
      </c>
      <c r="K26" s="18">
        <f>+VLOOKUP(B26,'MEGA nháp'!$E$3:$G$116,3,0)</f>
        <v>1199421</v>
      </c>
      <c r="L26" s="18">
        <f t="shared" si="0"/>
        <v>-5</v>
      </c>
    </row>
    <row r="27" spans="1:12" hidden="1" x14ac:dyDescent="0.25">
      <c r="A27" s="12">
        <v>45199</v>
      </c>
      <c r="B27" s="13">
        <v>59193</v>
      </c>
      <c r="C27" s="14" t="s">
        <v>268</v>
      </c>
      <c r="D27" s="14" t="s">
        <v>317</v>
      </c>
      <c r="E27" s="15">
        <v>6071860</v>
      </c>
      <c r="F27" s="16" t="s">
        <v>270</v>
      </c>
      <c r="G27" s="15">
        <v>485749</v>
      </c>
      <c r="H27" s="15">
        <v>6557609</v>
      </c>
      <c r="I27" s="14" t="s">
        <v>274</v>
      </c>
      <c r="J27" s="14" t="s">
        <v>275</v>
      </c>
      <c r="K27" s="18">
        <f>+VLOOKUP(B27,'MEGA nháp'!$E$3:$G$116,3,0)</f>
        <v>6557612</v>
      </c>
      <c r="L27" s="18">
        <f t="shared" si="0"/>
        <v>3</v>
      </c>
    </row>
    <row r="28" spans="1:12" hidden="1" x14ac:dyDescent="0.25">
      <c r="A28" s="12">
        <v>45199</v>
      </c>
      <c r="B28" s="13">
        <v>59196</v>
      </c>
      <c r="C28" s="14" t="s">
        <v>268</v>
      </c>
      <c r="D28" s="14" t="s">
        <v>318</v>
      </c>
      <c r="E28" s="15">
        <v>1468620</v>
      </c>
      <c r="F28" s="16" t="s">
        <v>270</v>
      </c>
      <c r="G28" s="15">
        <v>117490</v>
      </c>
      <c r="H28" s="15">
        <v>1586110</v>
      </c>
      <c r="I28" s="14" t="s">
        <v>319</v>
      </c>
      <c r="J28" s="14" t="s">
        <v>320</v>
      </c>
      <c r="K28" s="18">
        <f>+VLOOKUP(B28,'MEGA nháp'!$E$3:$G$116,3,0)</f>
        <v>1586115</v>
      </c>
      <c r="L28" s="18">
        <f t="shared" si="0"/>
        <v>5</v>
      </c>
    </row>
    <row r="29" spans="1:12" hidden="1" x14ac:dyDescent="0.25">
      <c r="A29" s="12">
        <v>45199</v>
      </c>
      <c r="B29" s="13">
        <v>59197</v>
      </c>
      <c r="C29" s="14" t="s">
        <v>268</v>
      </c>
      <c r="D29" s="14" t="s">
        <v>321</v>
      </c>
      <c r="E29" s="15">
        <v>1110580</v>
      </c>
      <c r="F29" s="16" t="s">
        <v>270</v>
      </c>
      <c r="G29" s="15">
        <v>88846</v>
      </c>
      <c r="H29" s="15">
        <v>1199426</v>
      </c>
      <c r="I29" s="14" t="s">
        <v>319</v>
      </c>
      <c r="J29" s="14" t="s">
        <v>320</v>
      </c>
      <c r="K29" s="18">
        <f>+VLOOKUP(B29,'MEGA nháp'!$E$3:$G$116,3,0)</f>
        <v>1199421</v>
      </c>
      <c r="L29" s="18">
        <f t="shared" si="0"/>
        <v>-5</v>
      </c>
    </row>
    <row r="30" spans="1:12" hidden="1" x14ac:dyDescent="0.25">
      <c r="A30" s="12">
        <v>45199</v>
      </c>
      <c r="B30" s="13">
        <v>59198</v>
      </c>
      <c r="C30" s="14" t="s">
        <v>268</v>
      </c>
      <c r="D30" s="14" t="s">
        <v>322</v>
      </c>
      <c r="E30" s="15">
        <v>4294225</v>
      </c>
      <c r="F30" s="16" t="s">
        <v>270</v>
      </c>
      <c r="G30" s="15">
        <v>343538</v>
      </c>
      <c r="H30" s="15">
        <v>4637763</v>
      </c>
      <c r="I30" s="14" t="s">
        <v>319</v>
      </c>
      <c r="J30" s="14" t="s">
        <v>320</v>
      </c>
      <c r="K30" s="18">
        <f>+VLOOKUP(B30,'MEGA nháp'!$E$3:$G$116,3,0)</f>
        <v>4637763</v>
      </c>
      <c r="L30" s="18">
        <f t="shared" si="0"/>
        <v>0</v>
      </c>
    </row>
    <row r="31" spans="1:12" hidden="1" x14ac:dyDescent="0.25">
      <c r="A31" s="12">
        <v>45199</v>
      </c>
      <c r="B31" s="13">
        <v>59199</v>
      </c>
      <c r="C31" s="14" t="s">
        <v>268</v>
      </c>
      <c r="D31" s="14" t="s">
        <v>323</v>
      </c>
      <c r="E31" s="15">
        <v>85312</v>
      </c>
      <c r="F31" s="16" t="s">
        <v>270</v>
      </c>
      <c r="G31" s="15">
        <v>6825</v>
      </c>
      <c r="H31" s="15">
        <v>92137</v>
      </c>
      <c r="I31" s="14" t="s">
        <v>319</v>
      </c>
      <c r="J31" s="14" t="s">
        <v>320</v>
      </c>
      <c r="K31" s="18">
        <f>+VLOOKUP(B31,'MEGA nháp'!$E$3:$G$116,3,0)</f>
        <v>92138</v>
      </c>
      <c r="L31" s="18">
        <f t="shared" si="0"/>
        <v>1</v>
      </c>
    </row>
    <row r="32" spans="1:12" hidden="1" x14ac:dyDescent="0.25">
      <c r="A32" s="12">
        <v>45199</v>
      </c>
      <c r="B32" s="13">
        <v>59200</v>
      </c>
      <c r="C32" s="14" t="s">
        <v>268</v>
      </c>
      <c r="D32" s="14" t="s">
        <v>324</v>
      </c>
      <c r="E32" s="15">
        <v>2579200</v>
      </c>
      <c r="F32" s="16" t="s">
        <v>270</v>
      </c>
      <c r="G32" s="15">
        <v>206336</v>
      </c>
      <c r="H32" s="15">
        <v>2785536</v>
      </c>
      <c r="I32" s="14" t="s">
        <v>319</v>
      </c>
      <c r="J32" s="14" t="s">
        <v>320</v>
      </c>
      <c r="K32" s="18">
        <f>+VLOOKUP(B32,'MEGA nháp'!$E$3:$G$116,3,0)</f>
        <v>2785536</v>
      </c>
      <c r="L32" s="18">
        <f t="shared" si="0"/>
        <v>0</v>
      </c>
    </row>
    <row r="33" spans="1:14" hidden="1" x14ac:dyDescent="0.25">
      <c r="A33" s="12">
        <v>45199</v>
      </c>
      <c r="B33" s="13">
        <v>59201</v>
      </c>
      <c r="C33" s="14" t="s">
        <v>268</v>
      </c>
      <c r="D33" s="14" t="s">
        <v>325</v>
      </c>
      <c r="E33" s="15">
        <v>213280</v>
      </c>
      <c r="F33" s="16" t="s">
        <v>270</v>
      </c>
      <c r="G33" s="15">
        <v>17062</v>
      </c>
      <c r="H33" s="15">
        <v>230342</v>
      </c>
      <c r="I33" s="14" t="s">
        <v>319</v>
      </c>
      <c r="J33" s="14" t="s">
        <v>320</v>
      </c>
      <c r="K33" s="18">
        <f>+VLOOKUP(B33,'MEGA nháp'!$E$3:$G$116,3,0)</f>
        <v>230337</v>
      </c>
      <c r="L33" s="18">
        <f t="shared" si="0"/>
        <v>-5</v>
      </c>
    </row>
    <row r="34" spans="1:14" hidden="1" x14ac:dyDescent="0.25">
      <c r="A34" s="12">
        <v>45199</v>
      </c>
      <c r="B34" s="13">
        <v>59202</v>
      </c>
      <c r="C34" s="14" t="s">
        <v>268</v>
      </c>
      <c r="D34" s="14" t="s">
        <v>326</v>
      </c>
      <c r="E34" s="15">
        <v>536025</v>
      </c>
      <c r="F34" s="16" t="s">
        <v>270</v>
      </c>
      <c r="G34" s="15">
        <v>42882</v>
      </c>
      <c r="H34" s="15">
        <v>578907</v>
      </c>
      <c r="I34" s="14" t="s">
        <v>319</v>
      </c>
      <c r="J34" s="14" t="s">
        <v>320</v>
      </c>
      <c r="K34" s="18">
        <f>+VLOOKUP(B34,'MEGA nháp'!$E$3:$G$116,3,0)</f>
        <v>578907</v>
      </c>
      <c r="L34" s="18">
        <f t="shared" si="0"/>
        <v>0</v>
      </c>
    </row>
    <row r="35" spans="1:14" hidden="1" x14ac:dyDescent="0.25">
      <c r="A35" s="12">
        <v>45199</v>
      </c>
      <c r="B35" s="13">
        <v>59217</v>
      </c>
      <c r="C35" s="14" t="s">
        <v>268</v>
      </c>
      <c r="D35" s="14" t="s">
        <v>327</v>
      </c>
      <c r="E35" s="15">
        <v>853120</v>
      </c>
      <c r="F35" s="16" t="s">
        <v>270</v>
      </c>
      <c r="G35" s="15">
        <v>68250</v>
      </c>
      <c r="H35" s="15">
        <v>921370</v>
      </c>
      <c r="I35" s="14" t="s">
        <v>280</v>
      </c>
      <c r="J35" s="14" t="s">
        <v>281</v>
      </c>
      <c r="K35" s="18">
        <f>+VLOOKUP(B35,'MEGA nháp'!$E$3:$G$116,3,0)</f>
        <v>921375</v>
      </c>
      <c r="L35" s="18">
        <f t="shared" si="0"/>
        <v>5</v>
      </c>
    </row>
    <row r="36" spans="1:14" hidden="1" x14ac:dyDescent="0.25">
      <c r="A36" s="12">
        <v>45199</v>
      </c>
      <c r="B36" s="13">
        <v>59218</v>
      </c>
      <c r="C36" s="14" t="s">
        <v>268</v>
      </c>
      <c r="D36" s="14" t="s">
        <v>328</v>
      </c>
      <c r="E36" s="15">
        <v>9524420</v>
      </c>
      <c r="F36" s="16" t="s">
        <v>270</v>
      </c>
      <c r="G36" s="15">
        <v>761954</v>
      </c>
      <c r="H36" s="15">
        <v>10286374</v>
      </c>
      <c r="I36" s="14" t="s">
        <v>280</v>
      </c>
      <c r="J36" s="14" t="s">
        <v>281</v>
      </c>
      <c r="K36" s="18">
        <f>+VLOOKUP(B36,'MEGA nháp'!$E$3:$G$116,3,0)</f>
        <v>10286379</v>
      </c>
      <c r="L36" s="18">
        <f t="shared" si="0"/>
        <v>5</v>
      </c>
    </row>
    <row r="37" spans="1:14" hidden="1" x14ac:dyDescent="0.25">
      <c r="A37" s="12">
        <v>45199</v>
      </c>
      <c r="B37" s="13">
        <v>59219</v>
      </c>
      <c r="C37" s="14" t="s">
        <v>268</v>
      </c>
      <c r="D37" s="14" t="s">
        <v>329</v>
      </c>
      <c r="E37" s="15">
        <v>426560</v>
      </c>
      <c r="F37" s="16" t="s">
        <v>270</v>
      </c>
      <c r="G37" s="15">
        <v>34125</v>
      </c>
      <c r="H37" s="15">
        <v>460685</v>
      </c>
      <c r="I37" s="14" t="s">
        <v>319</v>
      </c>
      <c r="J37" s="14" t="s">
        <v>320</v>
      </c>
      <c r="K37" s="18">
        <f>+VLOOKUP(B37,'MEGA nháp'!$E$3:$G$116,3,0)</f>
        <v>460688</v>
      </c>
      <c r="L37" s="18">
        <f t="shared" si="0"/>
        <v>3</v>
      </c>
    </row>
    <row r="38" spans="1:14" hidden="1" x14ac:dyDescent="0.25">
      <c r="A38" s="12">
        <v>45199</v>
      </c>
      <c r="B38" s="13">
        <v>59220</v>
      </c>
      <c r="C38" s="14" t="s">
        <v>268</v>
      </c>
      <c r="D38" s="14" t="s">
        <v>330</v>
      </c>
      <c r="E38" s="15">
        <v>3432106</v>
      </c>
      <c r="F38" s="16" t="s">
        <v>270</v>
      </c>
      <c r="G38" s="15">
        <v>274568</v>
      </c>
      <c r="H38" s="15">
        <v>3706674</v>
      </c>
      <c r="I38" s="14" t="s">
        <v>319</v>
      </c>
      <c r="J38" s="14" t="s">
        <v>320</v>
      </c>
      <c r="K38" s="18">
        <f>+VLOOKUP(B38,'MEGA nháp'!$E$3:$G$116,3,0)</f>
        <v>3706668</v>
      </c>
      <c r="L38" s="18">
        <f t="shared" si="0"/>
        <v>-6</v>
      </c>
    </row>
    <row r="39" spans="1:14" hidden="1" x14ac:dyDescent="0.25">
      <c r="A39" s="12">
        <v>45206</v>
      </c>
      <c r="B39" s="13">
        <v>60814</v>
      </c>
      <c r="C39" s="14" t="s">
        <v>268</v>
      </c>
      <c r="D39" s="14" t="s">
        <v>331</v>
      </c>
      <c r="E39" s="15">
        <v>2221160</v>
      </c>
      <c r="F39" s="16" t="s">
        <v>270</v>
      </c>
      <c r="G39" s="15">
        <v>177693</v>
      </c>
      <c r="H39" s="15">
        <v>2398853</v>
      </c>
      <c r="I39" s="14" t="s">
        <v>296</v>
      </c>
      <c r="J39" s="14" t="s">
        <v>297</v>
      </c>
      <c r="K39" s="18">
        <f>+VLOOKUP(B39,'MEGA nháp'!$E$3:$G$116,3,0)</f>
        <v>2398856</v>
      </c>
      <c r="L39" s="18">
        <f t="shared" si="0"/>
        <v>3</v>
      </c>
    </row>
    <row r="40" spans="1:14" hidden="1" x14ac:dyDescent="0.25">
      <c r="A40" s="12">
        <v>45206</v>
      </c>
      <c r="B40" s="13">
        <v>60815</v>
      </c>
      <c r="C40" s="14" t="s">
        <v>268</v>
      </c>
      <c r="D40" s="14" t="s">
        <v>332</v>
      </c>
      <c r="E40" s="15">
        <v>8171340</v>
      </c>
      <c r="F40" s="16" t="s">
        <v>270</v>
      </c>
      <c r="G40" s="15">
        <v>653707</v>
      </c>
      <c r="H40" s="15">
        <v>8825047</v>
      </c>
      <c r="I40" s="14" t="s">
        <v>280</v>
      </c>
      <c r="J40" s="14" t="s">
        <v>281</v>
      </c>
      <c r="K40" s="18">
        <f>+VLOOKUP(B40,'MEGA nháp'!$E$3:$G$116,3,0)</f>
        <v>8825045</v>
      </c>
      <c r="L40" s="18">
        <f t="shared" si="0"/>
        <v>-2</v>
      </c>
    </row>
    <row r="41" spans="1:14" hidden="1" x14ac:dyDescent="0.25">
      <c r="A41" s="12">
        <v>45206</v>
      </c>
      <c r="B41" s="13">
        <v>60816</v>
      </c>
      <c r="C41" s="14" t="s">
        <v>268</v>
      </c>
      <c r="D41" s="14" t="s">
        <v>333</v>
      </c>
      <c r="E41" s="15">
        <v>1190660</v>
      </c>
      <c r="F41" s="16" t="s">
        <v>270</v>
      </c>
      <c r="G41" s="15">
        <v>95253</v>
      </c>
      <c r="H41" s="15">
        <v>1285913</v>
      </c>
      <c r="I41" s="14" t="s">
        <v>280</v>
      </c>
      <c r="J41" s="14" t="s">
        <v>281</v>
      </c>
      <c r="K41" s="18">
        <f>+VLOOKUP(B41,'MEGA nháp'!$E$3:$G$116,3,0)</f>
        <v>1285916</v>
      </c>
      <c r="L41" s="18">
        <f t="shared" si="0"/>
        <v>3</v>
      </c>
    </row>
    <row r="42" spans="1:14" hidden="1" x14ac:dyDescent="0.25">
      <c r="A42" s="12">
        <v>45206</v>
      </c>
      <c r="B42" s="13">
        <v>60817</v>
      </c>
      <c r="C42" s="14" t="s">
        <v>268</v>
      </c>
      <c r="D42" s="14" t="s">
        <v>334</v>
      </c>
      <c r="E42" s="15">
        <v>1110580</v>
      </c>
      <c r="F42" s="16" t="s">
        <v>270</v>
      </c>
      <c r="G42" s="15">
        <v>88846</v>
      </c>
      <c r="H42" s="15">
        <v>1199426</v>
      </c>
      <c r="I42" s="14" t="s">
        <v>283</v>
      </c>
      <c r="J42" s="14" t="s">
        <v>284</v>
      </c>
      <c r="K42" s="18">
        <f>+VLOOKUP(B42,'MEGA nháp'!$E$3:$G$116,3,0)</f>
        <v>1199421</v>
      </c>
      <c r="L42" s="18">
        <f t="shared" si="0"/>
        <v>-5</v>
      </c>
    </row>
    <row r="43" spans="1:14" hidden="1" x14ac:dyDescent="0.25">
      <c r="A43" s="12">
        <v>45206</v>
      </c>
      <c r="B43" s="13">
        <v>60818</v>
      </c>
      <c r="C43" s="14" t="s">
        <v>268</v>
      </c>
      <c r="D43" s="14" t="s">
        <v>335</v>
      </c>
      <c r="E43" s="15">
        <v>1110580</v>
      </c>
      <c r="F43" s="16" t="s">
        <v>270</v>
      </c>
      <c r="G43" s="15">
        <v>88846</v>
      </c>
      <c r="H43" s="15">
        <v>1199426</v>
      </c>
      <c r="I43" s="14" t="s">
        <v>336</v>
      </c>
      <c r="J43" s="14" t="s">
        <v>337</v>
      </c>
      <c r="K43" s="18">
        <f>+VLOOKUP(B43,'MEGA nháp'!$E$3:$G$116,3,0)</f>
        <v>1199421</v>
      </c>
      <c r="L43" s="18">
        <f t="shared" si="0"/>
        <v>-5</v>
      </c>
    </row>
    <row r="44" spans="1:14" hidden="1" x14ac:dyDescent="0.25">
      <c r="A44" s="12">
        <v>45206</v>
      </c>
      <c r="B44" s="13">
        <v>60819</v>
      </c>
      <c r="C44" s="14" t="s">
        <v>268</v>
      </c>
      <c r="D44" s="14" t="s">
        <v>338</v>
      </c>
      <c r="E44" s="15">
        <v>501830</v>
      </c>
      <c r="F44" s="16" t="s">
        <v>270</v>
      </c>
      <c r="G44" s="15">
        <v>40146</v>
      </c>
      <c r="H44" s="15">
        <v>541976</v>
      </c>
      <c r="I44" s="14" t="s">
        <v>274</v>
      </c>
      <c r="J44" s="14" t="s">
        <v>275</v>
      </c>
      <c r="K44" s="18">
        <f>+VLOOKUP(B44,'MEGA nháp'!$E$3:$G$116,3,0)</f>
        <v>541971</v>
      </c>
      <c r="L44" s="18">
        <f t="shared" si="0"/>
        <v>-5</v>
      </c>
    </row>
    <row r="45" spans="1:14" hidden="1" x14ac:dyDescent="0.25">
      <c r="A45" s="12">
        <v>45206</v>
      </c>
      <c r="B45" s="13">
        <v>60820</v>
      </c>
      <c r="C45" s="14" t="s">
        <v>268</v>
      </c>
      <c r="D45" s="14" t="s">
        <v>339</v>
      </c>
      <c r="E45" s="15">
        <v>10081200</v>
      </c>
      <c r="F45" s="16" t="s">
        <v>270</v>
      </c>
      <c r="G45" s="15">
        <v>806496</v>
      </c>
      <c r="H45" s="15">
        <v>10887696</v>
      </c>
      <c r="I45" s="14" t="s">
        <v>274</v>
      </c>
      <c r="J45" s="14" t="s">
        <v>275</v>
      </c>
      <c r="K45" s="18">
        <f>+VLOOKUP(B45,'MEGA nháp'!$E$3:$G$116,3,0)</f>
        <v>10887696</v>
      </c>
      <c r="L45" s="18">
        <f t="shared" si="0"/>
        <v>0</v>
      </c>
    </row>
    <row r="46" spans="1:14" x14ac:dyDescent="0.25">
      <c r="A46" s="12">
        <v>45206</v>
      </c>
      <c r="B46" s="13">
        <v>60821</v>
      </c>
      <c r="C46" s="14" t="s">
        <v>268</v>
      </c>
      <c r="D46" s="14" t="s">
        <v>340</v>
      </c>
      <c r="E46" s="15">
        <v>1309220</v>
      </c>
      <c r="F46" s="16" t="s">
        <v>270</v>
      </c>
      <c r="G46" s="15">
        <v>104738</v>
      </c>
      <c r="H46" s="15">
        <v>1413958</v>
      </c>
      <c r="I46" s="14" t="s">
        <v>287</v>
      </c>
      <c r="J46" s="14" t="s">
        <v>288</v>
      </c>
      <c r="K46" s="18" t="e">
        <f>+VLOOKUP(B46,'MEGA nháp'!$E$3:$G$116,3,0)</f>
        <v>#N/A</v>
      </c>
      <c r="L46" s="18" t="e">
        <f t="shared" si="0"/>
        <v>#N/A</v>
      </c>
      <c r="N46" s="20"/>
    </row>
    <row r="47" spans="1:14" hidden="1" x14ac:dyDescent="0.25">
      <c r="A47" s="12">
        <v>45206</v>
      </c>
      <c r="B47" s="13">
        <v>60822</v>
      </c>
      <c r="C47" s="14" t="s">
        <v>268</v>
      </c>
      <c r="D47" s="14" t="s">
        <v>341</v>
      </c>
      <c r="E47" s="15">
        <v>2381320</v>
      </c>
      <c r="F47" s="16" t="s">
        <v>270</v>
      </c>
      <c r="G47" s="15">
        <v>190506</v>
      </c>
      <c r="H47" s="15">
        <v>2571826</v>
      </c>
      <c r="I47" s="14" t="s">
        <v>315</v>
      </c>
      <c r="J47" s="14" t="s">
        <v>316</v>
      </c>
      <c r="K47" s="18">
        <f>+VLOOKUP(B47,'MEGA nháp'!$E$3:$G$116,3,0)</f>
        <v>2571831</v>
      </c>
      <c r="L47" s="18">
        <f t="shared" si="0"/>
        <v>5</v>
      </c>
    </row>
    <row r="48" spans="1:14" hidden="1" x14ac:dyDescent="0.25">
      <c r="A48" s="12">
        <v>45206</v>
      </c>
      <c r="B48" s="13">
        <v>60823</v>
      </c>
      <c r="C48" s="14" t="s">
        <v>268</v>
      </c>
      <c r="D48" s="14" t="s">
        <v>342</v>
      </c>
      <c r="E48" s="15">
        <v>2830115</v>
      </c>
      <c r="F48" s="16" t="s">
        <v>270</v>
      </c>
      <c r="G48" s="15">
        <v>226409</v>
      </c>
      <c r="H48" s="15">
        <v>3056524</v>
      </c>
      <c r="I48" s="14" t="s">
        <v>299</v>
      </c>
      <c r="J48" s="14" t="s">
        <v>300</v>
      </c>
      <c r="K48" s="18">
        <f>+VLOOKUP(B48,'MEGA nháp'!$E$3:$G$116,3,0)</f>
        <v>3056522</v>
      </c>
      <c r="L48" s="18">
        <f t="shared" si="0"/>
        <v>-2</v>
      </c>
    </row>
    <row r="49" spans="1:12" hidden="1" x14ac:dyDescent="0.25">
      <c r="A49" s="12">
        <v>45206</v>
      </c>
      <c r="B49" s="13">
        <v>60824</v>
      </c>
      <c r="C49" s="14" t="s">
        <v>268</v>
      </c>
      <c r="D49" s="14" t="s">
        <v>343</v>
      </c>
      <c r="E49" s="15">
        <v>1468620</v>
      </c>
      <c r="F49" s="16" t="s">
        <v>270</v>
      </c>
      <c r="G49" s="15">
        <v>117490</v>
      </c>
      <c r="H49" s="15">
        <v>1586110</v>
      </c>
      <c r="I49" s="14" t="s">
        <v>277</v>
      </c>
      <c r="J49" s="14" t="s">
        <v>278</v>
      </c>
      <c r="K49" s="18">
        <f>+VLOOKUP(B49,'MEGA nháp'!$E$3:$G$116,3,0)</f>
        <v>1586115</v>
      </c>
      <c r="L49" s="18">
        <f t="shared" si="0"/>
        <v>5</v>
      </c>
    </row>
    <row r="50" spans="1:12" hidden="1" x14ac:dyDescent="0.25">
      <c r="A50" s="12">
        <v>45206</v>
      </c>
      <c r="B50" s="13">
        <v>60825</v>
      </c>
      <c r="C50" s="14" t="s">
        <v>268</v>
      </c>
      <c r="D50" s="14" t="s">
        <v>344</v>
      </c>
      <c r="E50" s="15">
        <v>2579200</v>
      </c>
      <c r="F50" s="16" t="s">
        <v>270</v>
      </c>
      <c r="G50" s="15">
        <v>206336</v>
      </c>
      <c r="H50" s="15">
        <v>2785536</v>
      </c>
      <c r="I50" s="14" t="s">
        <v>280</v>
      </c>
      <c r="J50" s="14" t="s">
        <v>281</v>
      </c>
      <c r="K50" s="18">
        <f>+VLOOKUP(B50,'MEGA nháp'!$E$3:$G$116,3,0)</f>
        <v>2785536</v>
      </c>
      <c r="L50" s="18">
        <f t="shared" si="0"/>
        <v>0</v>
      </c>
    </row>
    <row r="51" spans="1:12" hidden="1" x14ac:dyDescent="0.25">
      <c r="A51" s="12">
        <v>45206</v>
      </c>
      <c r="B51" s="13">
        <v>60826</v>
      </c>
      <c r="C51" s="14" t="s">
        <v>268</v>
      </c>
      <c r="D51" s="14" t="s">
        <v>345</v>
      </c>
      <c r="E51" s="15">
        <v>3833570</v>
      </c>
      <c r="F51" s="16" t="s">
        <v>270</v>
      </c>
      <c r="G51" s="15">
        <v>306686</v>
      </c>
      <c r="H51" s="15">
        <v>4140256</v>
      </c>
      <c r="I51" s="14" t="s">
        <v>280</v>
      </c>
      <c r="J51" s="14" t="s">
        <v>281</v>
      </c>
      <c r="K51" s="18">
        <f>+VLOOKUP(B51,'MEGA nháp'!$E$3:$G$116,3,0)</f>
        <v>4140261</v>
      </c>
      <c r="L51" s="18">
        <f t="shared" si="0"/>
        <v>5</v>
      </c>
    </row>
    <row r="52" spans="1:12" hidden="1" x14ac:dyDescent="0.25">
      <c r="A52" s="12">
        <v>45213</v>
      </c>
      <c r="B52" s="13">
        <v>62042</v>
      </c>
      <c r="C52" s="14" t="s">
        <v>268</v>
      </c>
      <c r="D52" s="14" t="s">
        <v>346</v>
      </c>
      <c r="E52" s="15">
        <v>2531869</v>
      </c>
      <c r="F52" s="16" t="s">
        <v>270</v>
      </c>
      <c r="G52" s="15">
        <v>202550</v>
      </c>
      <c r="H52" s="15">
        <v>2734419</v>
      </c>
      <c r="I52" s="14" t="s">
        <v>296</v>
      </c>
      <c r="J52" s="14" t="s">
        <v>297</v>
      </c>
      <c r="K52" s="18">
        <f>+VLOOKUP(B52,'MEGA nháp'!$E$3:$G$116,3,0)</f>
        <v>2734425</v>
      </c>
      <c r="L52" s="18">
        <f t="shared" si="0"/>
        <v>6</v>
      </c>
    </row>
    <row r="53" spans="1:12" hidden="1" x14ac:dyDescent="0.25">
      <c r="A53" s="12">
        <v>45213</v>
      </c>
      <c r="B53" s="13">
        <v>62043</v>
      </c>
      <c r="C53" s="14" t="s">
        <v>268</v>
      </c>
      <c r="D53" s="14" t="s">
        <v>347</v>
      </c>
      <c r="E53" s="15">
        <v>4504550</v>
      </c>
      <c r="F53" s="16" t="s">
        <v>270</v>
      </c>
      <c r="G53" s="15">
        <v>360364</v>
      </c>
      <c r="H53" s="15">
        <v>4864914</v>
      </c>
      <c r="I53" s="14" t="s">
        <v>348</v>
      </c>
      <c r="J53" s="14" t="s">
        <v>349</v>
      </c>
      <c r="K53" s="18">
        <f>+VLOOKUP(B53,'MEGA nháp'!$E$3:$G$116,3,0)</f>
        <v>4864914</v>
      </c>
      <c r="L53" s="18">
        <f t="shared" si="0"/>
        <v>0</v>
      </c>
    </row>
    <row r="54" spans="1:12" hidden="1" x14ac:dyDescent="0.25">
      <c r="A54" s="12">
        <v>45213</v>
      </c>
      <c r="B54" s="13">
        <v>62044</v>
      </c>
      <c r="C54" s="14" t="s">
        <v>268</v>
      </c>
      <c r="D54" s="14" t="s">
        <v>350</v>
      </c>
      <c r="E54" s="15">
        <v>1110580</v>
      </c>
      <c r="F54" s="16" t="s">
        <v>270</v>
      </c>
      <c r="G54" s="15">
        <v>88846</v>
      </c>
      <c r="H54" s="15">
        <v>1199426</v>
      </c>
      <c r="I54" s="14" t="s">
        <v>348</v>
      </c>
      <c r="J54" s="14" t="s">
        <v>349</v>
      </c>
      <c r="K54" s="18">
        <f>+VLOOKUP(B54,'MEGA nháp'!$E$3:$G$116,3,0)</f>
        <v>1199421</v>
      </c>
      <c r="L54" s="18">
        <f t="shared" si="0"/>
        <v>-5</v>
      </c>
    </row>
    <row r="55" spans="1:12" hidden="1" x14ac:dyDescent="0.25">
      <c r="A55" s="12">
        <v>45213</v>
      </c>
      <c r="B55" s="13">
        <v>62045</v>
      </c>
      <c r="C55" s="14" t="s">
        <v>268</v>
      </c>
      <c r="D55" s="14" t="s">
        <v>351</v>
      </c>
      <c r="E55" s="15">
        <v>1468620</v>
      </c>
      <c r="F55" s="16" t="s">
        <v>270</v>
      </c>
      <c r="G55" s="15">
        <v>117490</v>
      </c>
      <c r="H55" s="15">
        <v>1586110</v>
      </c>
      <c r="I55" s="14" t="s">
        <v>336</v>
      </c>
      <c r="J55" s="14" t="s">
        <v>337</v>
      </c>
      <c r="K55" s="18">
        <f>+VLOOKUP(B55,'MEGA nháp'!$E$3:$G$116,3,0)</f>
        <v>1586115</v>
      </c>
      <c r="L55" s="18">
        <f t="shared" si="0"/>
        <v>5</v>
      </c>
    </row>
    <row r="56" spans="1:12" hidden="1" x14ac:dyDescent="0.25">
      <c r="A56" s="12">
        <v>45213</v>
      </c>
      <c r="B56" s="13">
        <v>62046</v>
      </c>
      <c r="C56" s="14" t="s">
        <v>268</v>
      </c>
      <c r="D56" s="14" t="s">
        <v>352</v>
      </c>
      <c r="E56" s="15">
        <v>2381320</v>
      </c>
      <c r="F56" s="16" t="s">
        <v>270</v>
      </c>
      <c r="G56" s="15">
        <v>190506</v>
      </c>
      <c r="H56" s="15">
        <v>2571826</v>
      </c>
      <c r="I56" s="14" t="s">
        <v>287</v>
      </c>
      <c r="J56" s="14" t="s">
        <v>288</v>
      </c>
      <c r="K56" s="18">
        <f>+VLOOKUP(B56,'MEGA nháp'!$E$3:$G$116,3,0)</f>
        <v>2571831</v>
      </c>
      <c r="L56" s="18">
        <f t="shared" si="0"/>
        <v>5</v>
      </c>
    </row>
    <row r="57" spans="1:12" hidden="1" x14ac:dyDescent="0.25">
      <c r="A57" s="12">
        <v>45213</v>
      </c>
      <c r="B57" s="13">
        <v>62047</v>
      </c>
      <c r="C57" s="14" t="s">
        <v>268</v>
      </c>
      <c r="D57" s="14" t="s">
        <v>353</v>
      </c>
      <c r="E57" s="15">
        <v>4960520</v>
      </c>
      <c r="F57" s="16" t="s">
        <v>270</v>
      </c>
      <c r="G57" s="15">
        <v>396842</v>
      </c>
      <c r="H57" s="15">
        <v>5357362</v>
      </c>
      <c r="I57" s="14" t="s">
        <v>271</v>
      </c>
      <c r="J57" s="14" t="s">
        <v>272</v>
      </c>
      <c r="K57" s="18">
        <f>+VLOOKUP(B57,'MEGA nháp'!$E$3:$G$116,3,0)</f>
        <v>5357367</v>
      </c>
      <c r="L57" s="18">
        <f t="shared" si="0"/>
        <v>5</v>
      </c>
    </row>
    <row r="58" spans="1:12" hidden="1" x14ac:dyDescent="0.25">
      <c r="A58" s="12">
        <v>45213</v>
      </c>
      <c r="B58" s="13">
        <v>62048</v>
      </c>
      <c r="C58" s="14" t="s">
        <v>268</v>
      </c>
      <c r="D58" s="14" t="s">
        <v>354</v>
      </c>
      <c r="E58" s="15">
        <v>2381320</v>
      </c>
      <c r="F58" s="16" t="s">
        <v>270</v>
      </c>
      <c r="G58" s="15">
        <v>190506</v>
      </c>
      <c r="H58" s="15">
        <v>2571826</v>
      </c>
      <c r="I58" s="14" t="s">
        <v>277</v>
      </c>
      <c r="J58" s="14" t="s">
        <v>278</v>
      </c>
      <c r="K58" s="18">
        <f>+VLOOKUP(B58,'MEGA nháp'!$E$3:$G$116,3,0)</f>
        <v>2571831</v>
      </c>
      <c r="L58" s="18">
        <f t="shared" si="0"/>
        <v>5</v>
      </c>
    </row>
    <row r="59" spans="1:12" hidden="1" x14ac:dyDescent="0.25">
      <c r="A59" s="12">
        <v>45213</v>
      </c>
      <c r="B59" s="13">
        <v>62049</v>
      </c>
      <c r="C59" s="14" t="s">
        <v>268</v>
      </c>
      <c r="D59" s="14" t="s">
        <v>355</v>
      </c>
      <c r="E59" s="15">
        <v>2472075</v>
      </c>
      <c r="F59" s="16" t="s">
        <v>270</v>
      </c>
      <c r="G59" s="15">
        <v>197766</v>
      </c>
      <c r="H59" s="15">
        <v>2669841</v>
      </c>
      <c r="I59" s="14" t="s">
        <v>291</v>
      </c>
      <c r="J59" s="14" t="s">
        <v>292</v>
      </c>
      <c r="K59" s="18">
        <f>+VLOOKUP(B59,'MEGA nháp'!$E$3:$G$116,3,0)</f>
        <v>2669841</v>
      </c>
      <c r="L59" s="18">
        <f t="shared" si="0"/>
        <v>0</v>
      </c>
    </row>
    <row r="60" spans="1:12" hidden="1" x14ac:dyDescent="0.25">
      <c r="A60" s="12">
        <v>45213</v>
      </c>
      <c r="B60" s="13">
        <v>62050</v>
      </c>
      <c r="C60" s="14" t="s">
        <v>268</v>
      </c>
      <c r="D60" s="14" t="s">
        <v>356</v>
      </c>
      <c r="E60" s="15">
        <v>1110580</v>
      </c>
      <c r="F60" s="16" t="s">
        <v>270</v>
      </c>
      <c r="G60" s="15">
        <v>88846</v>
      </c>
      <c r="H60" s="15">
        <v>1199426</v>
      </c>
      <c r="I60" s="14" t="s">
        <v>283</v>
      </c>
      <c r="J60" s="14" t="s">
        <v>284</v>
      </c>
      <c r="K60" s="18">
        <f>+VLOOKUP(B60,'MEGA nháp'!$E$3:$G$116,3,0)</f>
        <v>1199421</v>
      </c>
      <c r="L60" s="18">
        <f t="shared" si="0"/>
        <v>-5</v>
      </c>
    </row>
    <row r="61" spans="1:12" hidden="1" x14ac:dyDescent="0.25">
      <c r="A61" s="12">
        <v>45213</v>
      </c>
      <c r="B61" s="13">
        <v>62051</v>
      </c>
      <c r="C61" s="14" t="s">
        <v>268</v>
      </c>
      <c r="D61" s="14" t="s">
        <v>357</v>
      </c>
      <c r="E61" s="15">
        <v>1110580</v>
      </c>
      <c r="F61" s="16" t="s">
        <v>270</v>
      </c>
      <c r="G61" s="15">
        <v>88846</v>
      </c>
      <c r="H61" s="15">
        <v>1199426</v>
      </c>
      <c r="I61" s="14" t="s">
        <v>274</v>
      </c>
      <c r="J61" s="14" t="s">
        <v>275</v>
      </c>
      <c r="K61" s="18">
        <f>+VLOOKUP(B61,'MEGA nháp'!$E$3:$G$116,3,0)</f>
        <v>1199421</v>
      </c>
      <c r="L61" s="18">
        <f t="shared" si="0"/>
        <v>-5</v>
      </c>
    </row>
    <row r="62" spans="1:12" hidden="1" x14ac:dyDescent="0.25">
      <c r="A62" s="12">
        <v>45213</v>
      </c>
      <c r="B62" s="13">
        <v>62052</v>
      </c>
      <c r="C62" s="14" t="s">
        <v>268</v>
      </c>
      <c r="D62" s="14" t="s">
        <v>358</v>
      </c>
      <c r="E62" s="15">
        <v>1719535</v>
      </c>
      <c r="F62" s="16" t="s">
        <v>270</v>
      </c>
      <c r="G62" s="15">
        <v>137563</v>
      </c>
      <c r="H62" s="15">
        <v>1857098</v>
      </c>
      <c r="I62" s="14" t="s">
        <v>296</v>
      </c>
      <c r="J62" s="14" t="s">
        <v>297</v>
      </c>
      <c r="K62" s="18">
        <f>+VLOOKUP(B62,'MEGA nháp'!$E$3:$G$116,3,0)</f>
        <v>1857101</v>
      </c>
      <c r="L62" s="18">
        <f t="shared" si="0"/>
        <v>3</v>
      </c>
    </row>
    <row r="63" spans="1:12" hidden="1" x14ac:dyDescent="0.25">
      <c r="A63" s="12">
        <v>45213</v>
      </c>
      <c r="B63" s="13">
        <v>62053</v>
      </c>
      <c r="C63" s="14" t="s">
        <v>268</v>
      </c>
      <c r="D63" s="14" t="s">
        <v>359</v>
      </c>
      <c r="E63" s="15">
        <v>1003660</v>
      </c>
      <c r="F63" s="16" t="s">
        <v>270</v>
      </c>
      <c r="G63" s="15">
        <v>80293</v>
      </c>
      <c r="H63" s="15">
        <v>1083953</v>
      </c>
      <c r="I63" s="14" t="s">
        <v>280</v>
      </c>
      <c r="J63" s="14" t="s">
        <v>281</v>
      </c>
      <c r="K63" s="18">
        <f>+VLOOKUP(B63,'MEGA nháp'!$E$3:$G$116,3,0)</f>
        <v>1083956</v>
      </c>
      <c r="L63" s="18">
        <f t="shared" si="0"/>
        <v>3</v>
      </c>
    </row>
    <row r="64" spans="1:12" hidden="1" x14ac:dyDescent="0.25">
      <c r="A64" s="12">
        <v>45213</v>
      </c>
      <c r="B64" s="13">
        <v>62054</v>
      </c>
      <c r="C64" s="14" t="s">
        <v>268</v>
      </c>
      <c r="D64" s="14" t="s">
        <v>360</v>
      </c>
      <c r="E64" s="15">
        <v>1468620</v>
      </c>
      <c r="F64" s="16" t="s">
        <v>270</v>
      </c>
      <c r="G64" s="15">
        <v>117490</v>
      </c>
      <c r="H64" s="15">
        <v>1586110</v>
      </c>
      <c r="I64" s="14" t="s">
        <v>280</v>
      </c>
      <c r="J64" s="14" t="s">
        <v>281</v>
      </c>
      <c r="K64" s="18">
        <f>+VLOOKUP(B64,'MEGA nháp'!$E$3:$G$116,3,0)</f>
        <v>1586115</v>
      </c>
      <c r="L64" s="18">
        <f t="shared" si="0"/>
        <v>5</v>
      </c>
    </row>
    <row r="65" spans="1:12" hidden="1" x14ac:dyDescent="0.25">
      <c r="A65" s="12">
        <v>45213</v>
      </c>
      <c r="B65" s="13">
        <v>62055</v>
      </c>
      <c r="C65" s="14" t="s">
        <v>268</v>
      </c>
      <c r="D65" s="14" t="s">
        <v>361</v>
      </c>
      <c r="E65" s="15">
        <v>1110580</v>
      </c>
      <c r="F65" s="16" t="s">
        <v>270</v>
      </c>
      <c r="G65" s="15">
        <v>88846</v>
      </c>
      <c r="H65" s="15">
        <v>1199426</v>
      </c>
      <c r="I65" s="14" t="s">
        <v>280</v>
      </c>
      <c r="J65" s="14" t="s">
        <v>281</v>
      </c>
      <c r="K65" s="18">
        <f>+VLOOKUP(B65,'MEGA nháp'!$E$3:$G$116,3,0)</f>
        <v>1199421</v>
      </c>
      <c r="L65" s="18">
        <f t="shared" si="0"/>
        <v>-5</v>
      </c>
    </row>
    <row r="66" spans="1:12" hidden="1" x14ac:dyDescent="0.25">
      <c r="A66" s="12">
        <v>45213</v>
      </c>
      <c r="B66" s="13">
        <v>62056</v>
      </c>
      <c r="C66" s="14" t="s">
        <v>268</v>
      </c>
      <c r="D66" s="14" t="s">
        <v>362</v>
      </c>
      <c r="E66" s="15">
        <v>2144100</v>
      </c>
      <c r="F66" s="16" t="s">
        <v>270</v>
      </c>
      <c r="G66" s="15">
        <v>171528</v>
      </c>
      <c r="H66" s="15">
        <v>2315628</v>
      </c>
      <c r="I66" s="14" t="s">
        <v>280</v>
      </c>
      <c r="J66" s="14" t="s">
        <v>281</v>
      </c>
      <c r="K66" s="18">
        <f>+VLOOKUP(B66,'MEGA nháp'!$E$3:$G$116,3,0)</f>
        <v>2315628</v>
      </c>
      <c r="L66" s="18">
        <f t="shared" si="0"/>
        <v>0</v>
      </c>
    </row>
    <row r="67" spans="1:12" hidden="1" x14ac:dyDescent="0.25">
      <c r="A67" s="12">
        <v>45213</v>
      </c>
      <c r="B67" s="13">
        <v>62057</v>
      </c>
      <c r="C67" s="14" t="s">
        <v>268</v>
      </c>
      <c r="D67" s="14" t="s">
        <v>363</v>
      </c>
      <c r="E67" s="15">
        <v>4603320</v>
      </c>
      <c r="F67" s="16" t="s">
        <v>270</v>
      </c>
      <c r="G67" s="15">
        <v>368266</v>
      </c>
      <c r="H67" s="15">
        <v>4971586</v>
      </c>
      <c r="I67" s="14" t="s">
        <v>283</v>
      </c>
      <c r="J67" s="14" t="s">
        <v>284</v>
      </c>
      <c r="K67" s="18">
        <f>+VLOOKUP(B67,'MEGA nháp'!$E$3:$G$116,3,0)</f>
        <v>4971591</v>
      </c>
      <c r="L67" s="18">
        <f t="shared" ref="L67:L130" si="1">+K67-H67</f>
        <v>5</v>
      </c>
    </row>
    <row r="68" spans="1:12" hidden="1" x14ac:dyDescent="0.25">
      <c r="A68" s="12">
        <v>45213</v>
      </c>
      <c r="B68" s="13">
        <v>62058</v>
      </c>
      <c r="C68" s="14" t="s">
        <v>268</v>
      </c>
      <c r="D68" s="14" t="s">
        <v>364</v>
      </c>
      <c r="E68" s="15">
        <v>1012060</v>
      </c>
      <c r="F68" s="16" t="s">
        <v>270</v>
      </c>
      <c r="G68" s="15">
        <v>80965</v>
      </c>
      <c r="H68" s="15">
        <v>1093025</v>
      </c>
      <c r="I68" s="14" t="s">
        <v>336</v>
      </c>
      <c r="J68" s="14" t="s">
        <v>337</v>
      </c>
      <c r="K68" s="18">
        <f>+VLOOKUP(B68,'MEGA nháp'!$E$3:$G$116,3,0)</f>
        <v>1093028</v>
      </c>
      <c r="L68" s="18">
        <f t="shared" si="1"/>
        <v>3</v>
      </c>
    </row>
    <row r="69" spans="1:12" hidden="1" x14ac:dyDescent="0.25">
      <c r="A69" s="12">
        <v>45213</v>
      </c>
      <c r="B69" s="13">
        <v>62059</v>
      </c>
      <c r="C69" s="14" t="s">
        <v>268</v>
      </c>
      <c r="D69" s="14" t="s">
        <v>365</v>
      </c>
      <c r="E69" s="15">
        <v>4048240</v>
      </c>
      <c r="F69" s="16" t="s">
        <v>270</v>
      </c>
      <c r="G69" s="15">
        <v>323859</v>
      </c>
      <c r="H69" s="15">
        <v>4372099</v>
      </c>
      <c r="I69" s="14" t="s">
        <v>274</v>
      </c>
      <c r="J69" s="14" t="s">
        <v>275</v>
      </c>
      <c r="K69" s="18">
        <f>+VLOOKUP(B69,'MEGA nháp'!$E$3:$G$116,3,0)</f>
        <v>4372097</v>
      </c>
      <c r="L69" s="18">
        <f t="shared" si="1"/>
        <v>-2</v>
      </c>
    </row>
    <row r="70" spans="1:12" hidden="1" x14ac:dyDescent="0.25">
      <c r="A70" s="12">
        <v>45213</v>
      </c>
      <c r="B70" s="13">
        <v>62060</v>
      </c>
      <c r="C70" s="14" t="s">
        <v>268</v>
      </c>
      <c r="D70" s="14" t="s">
        <v>366</v>
      </c>
      <c r="E70" s="15">
        <v>4048240</v>
      </c>
      <c r="F70" s="16" t="s">
        <v>270</v>
      </c>
      <c r="G70" s="15">
        <v>323859</v>
      </c>
      <c r="H70" s="15">
        <v>4372099</v>
      </c>
      <c r="I70" s="14" t="s">
        <v>315</v>
      </c>
      <c r="J70" s="14" t="s">
        <v>316</v>
      </c>
      <c r="K70" s="18">
        <f>+VLOOKUP(B70,'MEGA nháp'!$E$3:$G$116,3,0)</f>
        <v>4372097</v>
      </c>
      <c r="L70" s="18">
        <f t="shared" si="1"/>
        <v>-2</v>
      </c>
    </row>
    <row r="71" spans="1:12" hidden="1" x14ac:dyDescent="0.25">
      <c r="A71" s="12">
        <v>45213</v>
      </c>
      <c r="B71" s="13">
        <v>62061</v>
      </c>
      <c r="C71" s="14" t="s">
        <v>268</v>
      </c>
      <c r="D71" s="14" t="s">
        <v>367</v>
      </c>
      <c r="E71" s="15">
        <v>1322965</v>
      </c>
      <c r="F71" s="16" t="s">
        <v>270</v>
      </c>
      <c r="G71" s="15">
        <v>105837</v>
      </c>
      <c r="H71" s="15">
        <v>1428802</v>
      </c>
      <c r="I71" s="14" t="s">
        <v>299</v>
      </c>
      <c r="J71" s="14" t="s">
        <v>300</v>
      </c>
      <c r="K71" s="18">
        <f>+VLOOKUP(B71,'MEGA nháp'!$E$3:$G$116,3,0)</f>
        <v>1428800</v>
      </c>
      <c r="L71" s="18">
        <f t="shared" si="1"/>
        <v>-2</v>
      </c>
    </row>
    <row r="72" spans="1:12" hidden="1" x14ac:dyDescent="0.25">
      <c r="A72" s="12">
        <v>45213</v>
      </c>
      <c r="B72" s="13">
        <v>62062</v>
      </c>
      <c r="C72" s="14" t="s">
        <v>268</v>
      </c>
      <c r="D72" s="14" t="s">
        <v>368</v>
      </c>
      <c r="E72" s="15">
        <v>2221160</v>
      </c>
      <c r="F72" s="16" t="s">
        <v>270</v>
      </c>
      <c r="G72" s="15">
        <v>177693</v>
      </c>
      <c r="H72" s="15">
        <v>2398853</v>
      </c>
      <c r="I72" s="14" t="s">
        <v>277</v>
      </c>
      <c r="J72" s="14" t="s">
        <v>278</v>
      </c>
      <c r="K72" s="18">
        <f>+VLOOKUP(B72,'MEGA nháp'!$E$3:$G$116,3,0)</f>
        <v>2398856</v>
      </c>
      <c r="L72" s="18">
        <f t="shared" si="1"/>
        <v>3</v>
      </c>
    </row>
    <row r="73" spans="1:12" hidden="1" x14ac:dyDescent="0.25">
      <c r="A73" s="12">
        <v>45213</v>
      </c>
      <c r="B73" s="13">
        <v>62063</v>
      </c>
      <c r="C73" s="14" t="s">
        <v>268</v>
      </c>
      <c r="D73" s="14" t="s">
        <v>369</v>
      </c>
      <c r="E73" s="15">
        <v>8095170</v>
      </c>
      <c r="F73" s="16" t="s">
        <v>270</v>
      </c>
      <c r="G73" s="15">
        <v>647614</v>
      </c>
      <c r="H73" s="15">
        <v>8742784</v>
      </c>
      <c r="I73" s="14" t="s">
        <v>291</v>
      </c>
      <c r="J73" s="14" t="s">
        <v>292</v>
      </c>
      <c r="K73" s="18">
        <f>+VLOOKUP(B73,'MEGA nháp'!$E$3:$G$116,3,0)</f>
        <v>8742789</v>
      </c>
      <c r="L73" s="18">
        <f t="shared" si="1"/>
        <v>5</v>
      </c>
    </row>
    <row r="74" spans="1:12" hidden="1" x14ac:dyDescent="0.25">
      <c r="A74" s="12">
        <v>45213</v>
      </c>
      <c r="B74" s="13">
        <v>62064</v>
      </c>
      <c r="C74" s="14" t="s">
        <v>268</v>
      </c>
      <c r="D74" s="14" t="s">
        <v>370</v>
      </c>
      <c r="E74" s="15">
        <v>3234190</v>
      </c>
      <c r="F74" s="16" t="s">
        <v>270</v>
      </c>
      <c r="G74" s="15">
        <v>258735</v>
      </c>
      <c r="H74" s="15">
        <v>3492925</v>
      </c>
      <c r="I74" s="14" t="s">
        <v>319</v>
      </c>
      <c r="J74" s="14" t="s">
        <v>320</v>
      </c>
      <c r="K74" s="18">
        <f>+VLOOKUP(B74,'MEGA nháp'!$E$3:$G$116,3,0)</f>
        <v>3492923</v>
      </c>
      <c r="L74" s="18">
        <f t="shared" si="1"/>
        <v>-2</v>
      </c>
    </row>
    <row r="75" spans="1:12" hidden="1" x14ac:dyDescent="0.25">
      <c r="A75" s="12">
        <v>45213</v>
      </c>
      <c r="B75" s="13">
        <v>62065</v>
      </c>
      <c r="C75" s="14" t="s">
        <v>268</v>
      </c>
      <c r="D75" s="14" t="s">
        <v>371</v>
      </c>
      <c r="E75" s="15">
        <v>4490180</v>
      </c>
      <c r="F75" s="16" t="s">
        <v>270</v>
      </c>
      <c r="G75" s="15">
        <v>359214</v>
      </c>
      <c r="H75" s="15">
        <v>4849394</v>
      </c>
      <c r="I75" s="14" t="s">
        <v>319</v>
      </c>
      <c r="J75" s="14" t="s">
        <v>320</v>
      </c>
      <c r="K75" s="18">
        <f>+VLOOKUP(B75,'MEGA nháp'!$E$3:$G$116,3,0)</f>
        <v>4849389</v>
      </c>
      <c r="L75" s="18">
        <f t="shared" si="1"/>
        <v>-5</v>
      </c>
    </row>
    <row r="76" spans="1:12" hidden="1" x14ac:dyDescent="0.25">
      <c r="A76" s="12">
        <v>45213</v>
      </c>
      <c r="B76" s="13">
        <v>62066</v>
      </c>
      <c r="C76" s="14" t="s">
        <v>268</v>
      </c>
      <c r="D76" s="14" t="s">
        <v>372</v>
      </c>
      <c r="E76" s="15">
        <v>2579200</v>
      </c>
      <c r="F76" s="16" t="s">
        <v>270</v>
      </c>
      <c r="G76" s="15">
        <v>206336</v>
      </c>
      <c r="H76" s="15">
        <v>2785536</v>
      </c>
      <c r="I76" s="14" t="s">
        <v>319</v>
      </c>
      <c r="J76" s="14" t="s">
        <v>320</v>
      </c>
      <c r="K76" s="18">
        <f>+VLOOKUP(B76,'MEGA nháp'!$E$3:$G$116,3,0)</f>
        <v>2785536</v>
      </c>
      <c r="L76" s="18">
        <f t="shared" si="1"/>
        <v>0</v>
      </c>
    </row>
    <row r="77" spans="1:12" hidden="1" x14ac:dyDescent="0.25">
      <c r="A77" s="12">
        <v>45220</v>
      </c>
      <c r="B77" s="13">
        <v>63598</v>
      </c>
      <c r="C77" s="14" t="s">
        <v>268</v>
      </c>
      <c r="D77" s="14" t="s">
        <v>373</v>
      </c>
      <c r="E77" s="15">
        <v>4549650</v>
      </c>
      <c r="F77" s="16" t="s">
        <v>270</v>
      </c>
      <c r="G77" s="15">
        <v>363972</v>
      </c>
      <c r="H77" s="15">
        <v>4913622</v>
      </c>
      <c r="I77" s="14" t="s">
        <v>280</v>
      </c>
      <c r="J77" s="14" t="s">
        <v>281</v>
      </c>
      <c r="K77" s="18">
        <f>+VLOOKUP(B77,'MEGA nháp'!$E$3:$G$116,3,0)</f>
        <v>4913622</v>
      </c>
      <c r="L77" s="18">
        <f t="shared" si="1"/>
        <v>0</v>
      </c>
    </row>
    <row r="78" spans="1:12" hidden="1" x14ac:dyDescent="0.25">
      <c r="A78" s="12">
        <v>45220</v>
      </c>
      <c r="B78" s="13">
        <v>63599</v>
      </c>
      <c r="C78" s="14" t="s">
        <v>268</v>
      </c>
      <c r="D78" s="14" t="s">
        <v>374</v>
      </c>
      <c r="E78" s="15">
        <v>9882120</v>
      </c>
      <c r="F78" s="16" t="s">
        <v>270</v>
      </c>
      <c r="G78" s="15">
        <v>790570</v>
      </c>
      <c r="H78" s="15">
        <v>10672690</v>
      </c>
      <c r="I78" s="14" t="s">
        <v>277</v>
      </c>
      <c r="J78" s="14" t="s">
        <v>278</v>
      </c>
      <c r="K78" s="18">
        <f>+VLOOKUP(B78,'MEGA nháp'!$E$3:$G$116,3,0)</f>
        <v>10672695</v>
      </c>
      <c r="L78" s="18">
        <f t="shared" si="1"/>
        <v>5</v>
      </c>
    </row>
    <row r="79" spans="1:12" hidden="1" x14ac:dyDescent="0.25">
      <c r="A79" s="12">
        <v>45220</v>
      </c>
      <c r="B79" s="13">
        <v>63600</v>
      </c>
      <c r="C79" s="14" t="s">
        <v>268</v>
      </c>
      <c r="D79" s="14" t="s">
        <v>375</v>
      </c>
      <c r="E79" s="15">
        <v>2024120</v>
      </c>
      <c r="F79" s="16" t="s">
        <v>270</v>
      </c>
      <c r="G79" s="15">
        <v>161930</v>
      </c>
      <c r="H79" s="15">
        <v>2186050</v>
      </c>
      <c r="I79" s="14" t="s">
        <v>315</v>
      </c>
      <c r="J79" s="14" t="s">
        <v>316</v>
      </c>
      <c r="K79" s="18">
        <f>+VLOOKUP(B79,'MEGA nháp'!$E$3:$G$116,3,0)</f>
        <v>2186055</v>
      </c>
      <c r="L79" s="18">
        <f t="shared" si="1"/>
        <v>5</v>
      </c>
    </row>
    <row r="80" spans="1:12" hidden="1" x14ac:dyDescent="0.25">
      <c r="A80" s="12">
        <v>45220</v>
      </c>
      <c r="B80" s="13">
        <v>63601</v>
      </c>
      <c r="C80" s="14" t="s">
        <v>268</v>
      </c>
      <c r="D80" s="14" t="s">
        <v>376</v>
      </c>
      <c r="E80" s="15">
        <v>1468620</v>
      </c>
      <c r="F80" s="16" t="s">
        <v>270</v>
      </c>
      <c r="G80" s="15">
        <v>117490</v>
      </c>
      <c r="H80" s="15">
        <v>1586110</v>
      </c>
      <c r="I80" s="14" t="s">
        <v>315</v>
      </c>
      <c r="J80" s="14" t="s">
        <v>316</v>
      </c>
      <c r="K80" s="18">
        <f>+VLOOKUP(B80,'MEGA nháp'!$E$3:$G$116,3,0)</f>
        <v>1586115</v>
      </c>
      <c r="L80" s="18">
        <f t="shared" si="1"/>
        <v>5</v>
      </c>
    </row>
    <row r="81" spans="1:12" hidden="1" x14ac:dyDescent="0.25">
      <c r="A81" s="12">
        <v>45220</v>
      </c>
      <c r="B81" s="13">
        <v>63602</v>
      </c>
      <c r="C81" s="14" t="s">
        <v>268</v>
      </c>
      <c r="D81" s="14" t="s">
        <v>377</v>
      </c>
      <c r="E81" s="15">
        <v>2579200</v>
      </c>
      <c r="F81" s="16" t="s">
        <v>270</v>
      </c>
      <c r="G81" s="15">
        <v>206336</v>
      </c>
      <c r="H81" s="15">
        <v>2785536</v>
      </c>
      <c r="I81" s="14" t="s">
        <v>287</v>
      </c>
      <c r="J81" s="14" t="s">
        <v>288</v>
      </c>
      <c r="K81" s="18">
        <f>+VLOOKUP(B81,'MEGA nháp'!$E$3:$G$116,3,0)</f>
        <v>2785536</v>
      </c>
      <c r="L81" s="18">
        <f t="shared" si="1"/>
        <v>0</v>
      </c>
    </row>
    <row r="82" spans="1:12" hidden="1" x14ac:dyDescent="0.25">
      <c r="A82" s="12">
        <v>45220</v>
      </c>
      <c r="B82" s="13">
        <v>63603</v>
      </c>
      <c r="C82" s="14" t="s">
        <v>268</v>
      </c>
      <c r="D82" s="14" t="s">
        <v>378</v>
      </c>
      <c r="E82" s="15">
        <v>4048240</v>
      </c>
      <c r="F82" s="16" t="s">
        <v>270</v>
      </c>
      <c r="G82" s="15">
        <v>323859</v>
      </c>
      <c r="H82" s="15">
        <v>4372099</v>
      </c>
      <c r="I82" s="14" t="s">
        <v>280</v>
      </c>
      <c r="J82" s="14" t="s">
        <v>281</v>
      </c>
      <c r="K82" s="18">
        <f>+VLOOKUP(B82,'MEGA nháp'!$E$3:$G$116,3,0)</f>
        <v>4372097</v>
      </c>
      <c r="L82" s="18">
        <f t="shared" si="1"/>
        <v>-2</v>
      </c>
    </row>
    <row r="83" spans="1:12" hidden="1" x14ac:dyDescent="0.25">
      <c r="A83" s="12">
        <v>45220</v>
      </c>
      <c r="B83" s="13">
        <v>63604</v>
      </c>
      <c r="C83" s="14" t="s">
        <v>268</v>
      </c>
      <c r="D83" s="14" t="s">
        <v>379</v>
      </c>
      <c r="E83" s="15">
        <v>7440560</v>
      </c>
      <c r="F83" s="16" t="s">
        <v>270</v>
      </c>
      <c r="G83" s="15">
        <v>595245</v>
      </c>
      <c r="H83" s="15">
        <v>8035805</v>
      </c>
      <c r="I83" s="14" t="s">
        <v>280</v>
      </c>
      <c r="J83" s="14" t="s">
        <v>281</v>
      </c>
      <c r="K83" s="18">
        <f>+VLOOKUP(B83,'MEGA nháp'!$E$3:$G$116,3,0)</f>
        <v>8035808</v>
      </c>
      <c r="L83" s="18">
        <f t="shared" si="1"/>
        <v>3</v>
      </c>
    </row>
    <row r="84" spans="1:12" hidden="1" x14ac:dyDescent="0.25">
      <c r="A84" s="12">
        <v>45220</v>
      </c>
      <c r="B84" s="13">
        <v>63605</v>
      </c>
      <c r="C84" s="14" t="s">
        <v>268</v>
      </c>
      <c r="D84" s="14" t="s">
        <v>380</v>
      </c>
      <c r="E84" s="15">
        <v>250915</v>
      </c>
      <c r="F84" s="16" t="s">
        <v>270</v>
      </c>
      <c r="G84" s="15">
        <v>20073</v>
      </c>
      <c r="H84" s="15">
        <v>270988</v>
      </c>
      <c r="I84" s="14" t="s">
        <v>280</v>
      </c>
      <c r="J84" s="14" t="s">
        <v>281</v>
      </c>
      <c r="K84" s="18">
        <f>+VLOOKUP(B84,'MEGA nháp'!$E$3:$G$116,3,0)</f>
        <v>270986</v>
      </c>
      <c r="L84" s="18">
        <f t="shared" si="1"/>
        <v>-2</v>
      </c>
    </row>
    <row r="85" spans="1:12" hidden="1" x14ac:dyDescent="0.25">
      <c r="A85" s="12">
        <v>45220</v>
      </c>
      <c r="B85" s="13">
        <v>63606</v>
      </c>
      <c r="C85" s="14" t="s">
        <v>268</v>
      </c>
      <c r="D85" s="14" t="s">
        <v>381</v>
      </c>
      <c r="E85" s="15">
        <v>7021520</v>
      </c>
      <c r="F85" s="16" t="s">
        <v>270</v>
      </c>
      <c r="G85" s="15">
        <v>561722</v>
      </c>
      <c r="H85" s="15">
        <v>7583242</v>
      </c>
      <c r="I85" s="14" t="s">
        <v>280</v>
      </c>
      <c r="J85" s="14" t="s">
        <v>281</v>
      </c>
      <c r="K85" s="18">
        <f>+VLOOKUP(B85,'MEGA nháp'!$E$3:$G$116,3,0)</f>
        <v>7583247</v>
      </c>
      <c r="L85" s="18">
        <f t="shared" si="1"/>
        <v>5</v>
      </c>
    </row>
    <row r="86" spans="1:12" hidden="1" x14ac:dyDescent="0.25">
      <c r="A86" s="12">
        <v>45220</v>
      </c>
      <c r="B86" s="13">
        <v>63607</v>
      </c>
      <c r="C86" s="14" t="s">
        <v>268</v>
      </c>
      <c r="D86" s="14" t="s">
        <v>382</v>
      </c>
      <c r="E86" s="15">
        <v>1012060</v>
      </c>
      <c r="F86" s="16" t="s">
        <v>270</v>
      </c>
      <c r="G86" s="15">
        <v>80965</v>
      </c>
      <c r="H86" s="15">
        <v>1093025</v>
      </c>
      <c r="I86" s="14" t="s">
        <v>348</v>
      </c>
      <c r="J86" s="14" t="s">
        <v>349</v>
      </c>
      <c r="K86" s="18">
        <f>+VLOOKUP(B86,'MEGA nháp'!$E$3:$G$116,3,0)</f>
        <v>1093028</v>
      </c>
      <c r="L86" s="18">
        <f t="shared" si="1"/>
        <v>3</v>
      </c>
    </row>
    <row r="87" spans="1:12" hidden="1" x14ac:dyDescent="0.25">
      <c r="A87" s="12">
        <v>45220</v>
      </c>
      <c r="B87" s="13">
        <v>63608</v>
      </c>
      <c r="C87" s="14" t="s">
        <v>268</v>
      </c>
      <c r="D87" s="14" t="s">
        <v>383</v>
      </c>
      <c r="E87" s="15">
        <v>1110580</v>
      </c>
      <c r="F87" s="16" t="s">
        <v>270</v>
      </c>
      <c r="G87" s="15">
        <v>88846</v>
      </c>
      <c r="H87" s="15">
        <v>1199426</v>
      </c>
      <c r="I87" s="14" t="s">
        <v>336</v>
      </c>
      <c r="J87" s="14" t="s">
        <v>337</v>
      </c>
      <c r="K87" s="18">
        <f>+VLOOKUP(B87,'MEGA nháp'!$E$3:$G$116,3,0)</f>
        <v>1199421</v>
      </c>
      <c r="L87" s="18">
        <f t="shared" si="1"/>
        <v>-5</v>
      </c>
    </row>
    <row r="88" spans="1:12" hidden="1" x14ac:dyDescent="0.25">
      <c r="A88" s="12">
        <v>45220</v>
      </c>
      <c r="B88" s="13">
        <v>63609</v>
      </c>
      <c r="C88" s="14" t="s">
        <v>268</v>
      </c>
      <c r="D88" s="14" t="s">
        <v>384</v>
      </c>
      <c r="E88" s="15">
        <v>2024120</v>
      </c>
      <c r="F88" s="16" t="s">
        <v>270</v>
      </c>
      <c r="G88" s="15">
        <v>161930</v>
      </c>
      <c r="H88" s="15">
        <v>2186050</v>
      </c>
      <c r="I88" s="14" t="s">
        <v>315</v>
      </c>
      <c r="J88" s="14" t="s">
        <v>316</v>
      </c>
      <c r="K88" s="18">
        <f>+VLOOKUP(B88,'MEGA nháp'!$E$3:$G$116,3,0)</f>
        <v>2186055</v>
      </c>
      <c r="L88" s="18">
        <f t="shared" si="1"/>
        <v>5</v>
      </c>
    </row>
    <row r="89" spans="1:12" hidden="1" x14ac:dyDescent="0.25">
      <c r="A89" s="12">
        <v>45220</v>
      </c>
      <c r="B89" s="13">
        <v>63610</v>
      </c>
      <c r="C89" s="14" t="s">
        <v>268</v>
      </c>
      <c r="D89" s="14" t="s">
        <v>385</v>
      </c>
      <c r="E89" s="15">
        <v>1110580</v>
      </c>
      <c r="F89" s="16" t="s">
        <v>270</v>
      </c>
      <c r="G89" s="15">
        <v>88846</v>
      </c>
      <c r="H89" s="15">
        <v>1199426</v>
      </c>
      <c r="I89" s="14" t="s">
        <v>299</v>
      </c>
      <c r="J89" s="14" t="s">
        <v>300</v>
      </c>
      <c r="K89" s="18">
        <f>+VLOOKUP(B89,'MEGA nháp'!$E$3:$G$116,3,0)</f>
        <v>1199421</v>
      </c>
      <c r="L89" s="18">
        <f t="shared" si="1"/>
        <v>-5</v>
      </c>
    </row>
    <row r="90" spans="1:12" hidden="1" x14ac:dyDescent="0.25">
      <c r="A90" s="12">
        <v>45220</v>
      </c>
      <c r="B90" s="13">
        <v>63611</v>
      </c>
      <c r="C90" s="14" t="s">
        <v>268</v>
      </c>
      <c r="D90" s="14" t="s">
        <v>386</v>
      </c>
      <c r="E90" s="15">
        <v>6269400</v>
      </c>
      <c r="F90" s="16" t="s">
        <v>270</v>
      </c>
      <c r="G90" s="15">
        <v>501552</v>
      </c>
      <c r="H90" s="15">
        <v>6770952</v>
      </c>
      <c r="I90" s="14" t="s">
        <v>271</v>
      </c>
      <c r="J90" s="14" t="s">
        <v>272</v>
      </c>
      <c r="K90" s="18">
        <f>+VLOOKUP(B90,'MEGA nháp'!$E$3:$G$116,3,0)</f>
        <v>6770952</v>
      </c>
      <c r="L90" s="18">
        <f t="shared" si="1"/>
        <v>0</v>
      </c>
    </row>
    <row r="91" spans="1:12" hidden="1" x14ac:dyDescent="0.25">
      <c r="A91" s="12">
        <v>45220</v>
      </c>
      <c r="B91" s="13">
        <v>63612</v>
      </c>
      <c r="C91" s="14" t="s">
        <v>268</v>
      </c>
      <c r="D91" s="14" t="s">
        <v>387</v>
      </c>
      <c r="E91" s="15">
        <v>654610</v>
      </c>
      <c r="F91" s="16" t="s">
        <v>270</v>
      </c>
      <c r="G91" s="15">
        <v>52369</v>
      </c>
      <c r="H91" s="15">
        <v>706979</v>
      </c>
      <c r="I91" s="14" t="s">
        <v>296</v>
      </c>
      <c r="J91" s="14" t="s">
        <v>297</v>
      </c>
      <c r="K91" s="18">
        <f>+VLOOKUP(B91,'MEGA nháp'!$E$3:$G$116,3,0)</f>
        <v>706982</v>
      </c>
      <c r="L91" s="18">
        <f t="shared" si="1"/>
        <v>3</v>
      </c>
    </row>
    <row r="92" spans="1:12" hidden="1" x14ac:dyDescent="0.25">
      <c r="A92" s="12">
        <v>45220</v>
      </c>
      <c r="B92" s="13">
        <v>63613</v>
      </c>
      <c r="C92" s="14" t="s">
        <v>268</v>
      </c>
      <c r="D92" s="14" t="s">
        <v>388</v>
      </c>
      <c r="E92" s="15">
        <v>5529715</v>
      </c>
      <c r="F92" s="16" t="s">
        <v>270</v>
      </c>
      <c r="G92" s="15">
        <v>442377</v>
      </c>
      <c r="H92" s="15">
        <v>5972092</v>
      </c>
      <c r="I92" s="14" t="s">
        <v>296</v>
      </c>
      <c r="J92" s="14" t="s">
        <v>297</v>
      </c>
      <c r="K92" s="18">
        <f>+VLOOKUP(B92,'MEGA nháp'!$E$3:$G$116,3,0)</f>
        <v>5972090</v>
      </c>
      <c r="L92" s="18">
        <f t="shared" si="1"/>
        <v>-2</v>
      </c>
    </row>
    <row r="93" spans="1:12" hidden="1" x14ac:dyDescent="0.25">
      <c r="A93" s="12">
        <v>45220</v>
      </c>
      <c r="B93" s="13">
        <v>63616</v>
      </c>
      <c r="C93" s="14" t="s">
        <v>268</v>
      </c>
      <c r="D93" s="14" t="s">
        <v>389</v>
      </c>
      <c r="E93" s="15">
        <v>5552900</v>
      </c>
      <c r="F93" s="16" t="s">
        <v>270</v>
      </c>
      <c r="G93" s="15">
        <v>444232</v>
      </c>
      <c r="H93" s="15">
        <v>5997132</v>
      </c>
      <c r="I93" s="14" t="s">
        <v>319</v>
      </c>
      <c r="J93" s="14" t="s">
        <v>320</v>
      </c>
      <c r="K93" s="18">
        <f>+VLOOKUP(B93,'MEGA nháp'!$E$3:$G$116,3,0)</f>
        <v>5997132</v>
      </c>
      <c r="L93" s="18">
        <f t="shared" si="1"/>
        <v>0</v>
      </c>
    </row>
    <row r="94" spans="1:12" hidden="1" x14ac:dyDescent="0.25">
      <c r="A94" s="12">
        <v>45220</v>
      </c>
      <c r="B94" s="13">
        <v>63617</v>
      </c>
      <c r="C94" s="14" t="s">
        <v>268</v>
      </c>
      <c r="D94" s="14" t="s">
        <v>390</v>
      </c>
      <c r="E94" s="15">
        <v>367155</v>
      </c>
      <c r="F94" s="16" t="s">
        <v>270</v>
      </c>
      <c r="G94" s="15">
        <v>29372</v>
      </c>
      <c r="H94" s="15">
        <v>396527</v>
      </c>
      <c r="I94" s="14" t="s">
        <v>319</v>
      </c>
      <c r="J94" s="14" t="s">
        <v>320</v>
      </c>
      <c r="K94" s="18">
        <f>+VLOOKUP(B94,'MEGA nháp'!$E$3:$G$116,3,0)</f>
        <v>396522</v>
      </c>
      <c r="L94" s="18">
        <f t="shared" si="1"/>
        <v>-5</v>
      </c>
    </row>
    <row r="95" spans="1:12" hidden="1" x14ac:dyDescent="0.25">
      <c r="A95" s="12">
        <v>45220</v>
      </c>
      <c r="B95" s="13">
        <v>63618</v>
      </c>
      <c r="C95" s="14" t="s">
        <v>268</v>
      </c>
      <c r="D95" s="14" t="s">
        <v>391</v>
      </c>
      <c r="E95" s="15">
        <v>3213770</v>
      </c>
      <c r="F95" s="16" t="s">
        <v>270</v>
      </c>
      <c r="G95" s="15">
        <v>257102</v>
      </c>
      <c r="H95" s="15">
        <v>3470872</v>
      </c>
      <c r="I95" s="14" t="s">
        <v>319</v>
      </c>
      <c r="J95" s="14" t="s">
        <v>320</v>
      </c>
      <c r="K95" s="18">
        <f>+VLOOKUP(B95,'MEGA nháp'!$E$3:$G$116,3,0)</f>
        <v>3470877</v>
      </c>
      <c r="L95" s="18">
        <f t="shared" si="1"/>
        <v>5</v>
      </c>
    </row>
    <row r="96" spans="1:12" hidden="1" x14ac:dyDescent="0.25">
      <c r="A96" s="12">
        <v>45220</v>
      </c>
      <c r="B96" s="13">
        <v>63619</v>
      </c>
      <c r="C96" s="14" t="s">
        <v>268</v>
      </c>
      <c r="D96" s="14" t="s">
        <v>392</v>
      </c>
      <c r="E96" s="15">
        <v>250915</v>
      </c>
      <c r="F96" s="16" t="s">
        <v>270</v>
      </c>
      <c r="G96" s="15">
        <v>20073</v>
      </c>
      <c r="H96" s="15">
        <v>270988</v>
      </c>
      <c r="I96" s="14" t="s">
        <v>319</v>
      </c>
      <c r="J96" s="14" t="s">
        <v>320</v>
      </c>
      <c r="K96" s="18">
        <f>+VLOOKUP(B96,'MEGA nháp'!$E$3:$G$116,3,0)</f>
        <v>270986</v>
      </c>
      <c r="L96" s="18">
        <f t="shared" si="1"/>
        <v>-2</v>
      </c>
    </row>
    <row r="97" spans="1:12" hidden="1" x14ac:dyDescent="0.25">
      <c r="A97" s="12">
        <v>45220</v>
      </c>
      <c r="B97" s="13">
        <v>63620</v>
      </c>
      <c r="C97" s="14" t="s">
        <v>268</v>
      </c>
      <c r="D97" s="14" t="s">
        <v>393</v>
      </c>
      <c r="E97" s="15">
        <v>1468620</v>
      </c>
      <c r="F97" s="16" t="s">
        <v>270</v>
      </c>
      <c r="G97" s="15">
        <v>117490</v>
      </c>
      <c r="H97" s="15">
        <v>1586110</v>
      </c>
      <c r="I97" s="14" t="s">
        <v>319</v>
      </c>
      <c r="J97" s="14" t="s">
        <v>320</v>
      </c>
      <c r="K97" s="18">
        <f>+VLOOKUP(B97,'MEGA nháp'!$E$3:$G$116,3,0)</f>
        <v>1586115</v>
      </c>
      <c r="L97" s="18">
        <f t="shared" si="1"/>
        <v>5</v>
      </c>
    </row>
    <row r="98" spans="1:12" hidden="1" x14ac:dyDescent="0.25">
      <c r="A98" s="12">
        <v>45223</v>
      </c>
      <c r="B98" s="13">
        <v>677</v>
      </c>
      <c r="C98" s="14" t="s">
        <v>394</v>
      </c>
      <c r="D98" s="14" t="s">
        <v>395</v>
      </c>
      <c r="E98" s="15">
        <v>-809648</v>
      </c>
      <c r="F98" s="16" t="s">
        <v>270</v>
      </c>
      <c r="G98" s="15">
        <v>-64772</v>
      </c>
      <c r="H98" s="15">
        <v>-874420</v>
      </c>
      <c r="I98" s="14" t="s">
        <v>291</v>
      </c>
      <c r="J98" s="14" t="s">
        <v>292</v>
      </c>
      <c r="K98" s="18">
        <f>+VLOOKUP(B98,'MEGA nháp'!$E$3:$G$116,3,0)</f>
        <v>-874420</v>
      </c>
      <c r="L98" s="18">
        <f t="shared" si="1"/>
        <v>0</v>
      </c>
    </row>
    <row r="99" spans="1:12" hidden="1" x14ac:dyDescent="0.25">
      <c r="A99" s="12">
        <v>45223</v>
      </c>
      <c r="B99" s="13">
        <v>699</v>
      </c>
      <c r="C99" s="14" t="s">
        <v>394</v>
      </c>
      <c r="D99" s="14" t="s">
        <v>396</v>
      </c>
      <c r="E99" s="15">
        <v>-560133</v>
      </c>
      <c r="F99" s="16" t="s">
        <v>270</v>
      </c>
      <c r="G99" s="15">
        <v>-44810</v>
      </c>
      <c r="H99" s="15">
        <v>-604943</v>
      </c>
      <c r="I99" s="14" t="s">
        <v>291</v>
      </c>
      <c r="J99" s="14" t="s">
        <v>292</v>
      </c>
      <c r="K99" s="18">
        <f>+VLOOKUP(B99,'MEGA nháp'!$E$3:$G$116,3,0)</f>
        <v>-604944</v>
      </c>
      <c r="L99" s="18">
        <f t="shared" si="1"/>
        <v>-1</v>
      </c>
    </row>
    <row r="100" spans="1:12" hidden="1" x14ac:dyDescent="0.25">
      <c r="A100" s="12">
        <v>45224</v>
      </c>
      <c r="B100" s="13">
        <v>434</v>
      </c>
      <c r="C100" s="14" t="s">
        <v>397</v>
      </c>
      <c r="D100" s="14" t="s">
        <v>398</v>
      </c>
      <c r="E100" s="15">
        <v>-573302</v>
      </c>
      <c r="F100" s="16" t="s">
        <v>270</v>
      </c>
      <c r="G100" s="15">
        <v>-45864</v>
      </c>
      <c r="H100" s="15">
        <v>-619166</v>
      </c>
      <c r="I100" s="14" t="s">
        <v>315</v>
      </c>
      <c r="J100" s="14" t="s">
        <v>316</v>
      </c>
      <c r="K100" s="18">
        <f>+VLOOKUP(B100,'MEGA nháp'!$E$3:$G$116,3,0)</f>
        <v>-619166</v>
      </c>
      <c r="L100" s="18">
        <f t="shared" si="1"/>
        <v>0</v>
      </c>
    </row>
    <row r="101" spans="1:12" hidden="1" x14ac:dyDescent="0.25">
      <c r="A101" s="12">
        <v>45227</v>
      </c>
      <c r="B101" s="13">
        <v>65092</v>
      </c>
      <c r="C101" s="14" t="s">
        <v>268</v>
      </c>
      <c r="D101" s="14" t="s">
        <v>399</v>
      </c>
      <c r="E101" s="15">
        <v>2024120</v>
      </c>
      <c r="F101" s="16" t="s">
        <v>270</v>
      </c>
      <c r="G101" s="15">
        <v>161930</v>
      </c>
      <c r="H101" s="15">
        <v>2186050</v>
      </c>
      <c r="I101" s="14" t="s">
        <v>280</v>
      </c>
      <c r="J101" s="14" t="s">
        <v>281</v>
      </c>
      <c r="K101" s="18">
        <f>+VLOOKUP(B101,'MEGA nháp'!$E$3:$G$116,3,0)</f>
        <v>2186055</v>
      </c>
      <c r="L101" s="18">
        <f t="shared" si="1"/>
        <v>5</v>
      </c>
    </row>
    <row r="102" spans="1:12" hidden="1" x14ac:dyDescent="0.25">
      <c r="A102" s="12">
        <v>45227</v>
      </c>
      <c r="B102" s="13">
        <v>65093</v>
      </c>
      <c r="C102" s="14" t="s">
        <v>268</v>
      </c>
      <c r="D102" s="14" t="s">
        <v>400</v>
      </c>
      <c r="E102" s="15">
        <v>7302500</v>
      </c>
      <c r="F102" s="16" t="s">
        <v>270</v>
      </c>
      <c r="G102" s="15">
        <v>584200</v>
      </c>
      <c r="H102" s="15">
        <v>7886700</v>
      </c>
      <c r="I102" s="14" t="s">
        <v>280</v>
      </c>
      <c r="J102" s="14" t="s">
        <v>281</v>
      </c>
      <c r="K102" s="18">
        <f>+VLOOKUP(B102,'MEGA nháp'!$E$3:$G$116,3,0)</f>
        <v>7886700</v>
      </c>
      <c r="L102" s="18">
        <f t="shared" si="1"/>
        <v>0</v>
      </c>
    </row>
    <row r="103" spans="1:12" hidden="1" x14ac:dyDescent="0.25">
      <c r="A103" s="12">
        <v>45227</v>
      </c>
      <c r="B103" s="13">
        <v>65094</v>
      </c>
      <c r="C103" s="14" t="s">
        <v>268</v>
      </c>
      <c r="D103" s="14" t="s">
        <v>401</v>
      </c>
      <c r="E103" s="15">
        <v>2579200</v>
      </c>
      <c r="F103" s="16" t="s">
        <v>270</v>
      </c>
      <c r="G103" s="15">
        <v>206336</v>
      </c>
      <c r="H103" s="15">
        <v>2785536</v>
      </c>
      <c r="I103" s="14" t="s">
        <v>271</v>
      </c>
      <c r="J103" s="14" t="s">
        <v>272</v>
      </c>
      <c r="K103" s="18">
        <f>+VLOOKUP(B103,'MEGA nháp'!$E$3:$G$116,3,0)</f>
        <v>2785536</v>
      </c>
      <c r="L103" s="18">
        <f t="shared" si="1"/>
        <v>0</v>
      </c>
    </row>
    <row r="104" spans="1:12" hidden="1" x14ac:dyDescent="0.25">
      <c r="A104" s="12">
        <v>45227</v>
      </c>
      <c r="B104" s="13">
        <v>65095</v>
      </c>
      <c r="C104" s="14" t="s">
        <v>268</v>
      </c>
      <c r="D104" s="14" t="s">
        <v>402</v>
      </c>
      <c r="E104" s="15">
        <v>6269400</v>
      </c>
      <c r="F104" s="16" t="s">
        <v>270</v>
      </c>
      <c r="G104" s="15">
        <v>501552</v>
      </c>
      <c r="H104" s="15">
        <v>6770952</v>
      </c>
      <c r="I104" s="14" t="s">
        <v>271</v>
      </c>
      <c r="J104" s="14" t="s">
        <v>272</v>
      </c>
      <c r="K104" s="18">
        <f>+VLOOKUP(B104,'MEGA nháp'!$E$3:$G$116,3,0)</f>
        <v>6770952</v>
      </c>
      <c r="L104" s="18">
        <f t="shared" si="1"/>
        <v>0</v>
      </c>
    </row>
    <row r="105" spans="1:12" hidden="1" x14ac:dyDescent="0.25">
      <c r="A105" s="12">
        <v>45227</v>
      </c>
      <c r="B105" s="13">
        <v>65096</v>
      </c>
      <c r="C105" s="14" t="s">
        <v>268</v>
      </c>
      <c r="D105" s="14" t="s">
        <v>403</v>
      </c>
      <c r="E105" s="15">
        <v>4337975</v>
      </c>
      <c r="F105" s="16" t="s">
        <v>270</v>
      </c>
      <c r="G105" s="15">
        <v>347038</v>
      </c>
      <c r="H105" s="15">
        <v>4685013</v>
      </c>
      <c r="I105" s="14" t="s">
        <v>277</v>
      </c>
      <c r="J105" s="14" t="s">
        <v>278</v>
      </c>
      <c r="K105" s="18">
        <f>+VLOOKUP(B105,'MEGA nháp'!$E$3:$G$116,3,0)</f>
        <v>4685013</v>
      </c>
      <c r="L105" s="18">
        <f t="shared" si="1"/>
        <v>0</v>
      </c>
    </row>
    <row r="106" spans="1:12" hidden="1" x14ac:dyDescent="0.25">
      <c r="A106" s="12">
        <v>45227</v>
      </c>
      <c r="B106" s="13">
        <v>65097</v>
      </c>
      <c r="C106" s="14" t="s">
        <v>268</v>
      </c>
      <c r="D106" s="14" t="s">
        <v>404</v>
      </c>
      <c r="E106" s="15">
        <v>6361255</v>
      </c>
      <c r="F106" s="16" t="s">
        <v>270</v>
      </c>
      <c r="G106" s="15">
        <v>508900</v>
      </c>
      <c r="H106" s="15">
        <v>6870155</v>
      </c>
      <c r="I106" s="14" t="s">
        <v>296</v>
      </c>
      <c r="J106" s="14" t="s">
        <v>297</v>
      </c>
      <c r="K106" s="18">
        <f>+VLOOKUP(B106,'MEGA nháp'!$E$3:$G$116,3,0)</f>
        <v>6870150</v>
      </c>
      <c r="L106" s="18">
        <f t="shared" si="1"/>
        <v>-5</v>
      </c>
    </row>
    <row r="107" spans="1:12" hidden="1" x14ac:dyDescent="0.25">
      <c r="A107" s="12">
        <v>45227</v>
      </c>
      <c r="B107" s="13">
        <v>65098</v>
      </c>
      <c r="C107" s="14" t="s">
        <v>268</v>
      </c>
      <c r="D107" s="14" t="s">
        <v>405</v>
      </c>
      <c r="E107" s="15">
        <v>10566660</v>
      </c>
      <c r="F107" s="16" t="s">
        <v>270</v>
      </c>
      <c r="G107" s="15">
        <v>845333</v>
      </c>
      <c r="H107" s="15">
        <v>11411993</v>
      </c>
      <c r="I107" s="14" t="s">
        <v>280</v>
      </c>
      <c r="J107" s="14" t="s">
        <v>281</v>
      </c>
      <c r="K107" s="18">
        <f>+VLOOKUP(B107,'MEGA nháp'!$E$3:$G$116,3,0)</f>
        <v>11411996</v>
      </c>
      <c r="L107" s="18">
        <f t="shared" si="1"/>
        <v>3</v>
      </c>
    </row>
    <row r="108" spans="1:12" hidden="1" x14ac:dyDescent="0.25">
      <c r="A108" s="12">
        <v>45227</v>
      </c>
      <c r="B108" s="13">
        <v>65099</v>
      </c>
      <c r="C108" s="14" t="s">
        <v>268</v>
      </c>
      <c r="D108" s="14" t="s">
        <v>406</v>
      </c>
      <c r="E108" s="15">
        <v>1154095</v>
      </c>
      <c r="F108" s="16" t="s">
        <v>270</v>
      </c>
      <c r="G108" s="15">
        <v>92328</v>
      </c>
      <c r="H108" s="15">
        <v>1246423</v>
      </c>
      <c r="I108" s="14" t="s">
        <v>336</v>
      </c>
      <c r="J108" s="14" t="s">
        <v>337</v>
      </c>
      <c r="K108" s="18">
        <f>+VLOOKUP(B108,'MEGA nháp'!$E$3:$G$116,3,0)</f>
        <v>1246428</v>
      </c>
      <c r="L108" s="18">
        <f t="shared" si="1"/>
        <v>5</v>
      </c>
    </row>
    <row r="109" spans="1:12" hidden="1" x14ac:dyDescent="0.25">
      <c r="A109" s="12">
        <v>45227</v>
      </c>
      <c r="B109" s="13">
        <v>65100</v>
      </c>
      <c r="C109" s="14" t="s">
        <v>268</v>
      </c>
      <c r="D109" s="14" t="s">
        <v>407</v>
      </c>
      <c r="E109" s="15">
        <v>2381320</v>
      </c>
      <c r="F109" s="16" t="s">
        <v>270</v>
      </c>
      <c r="G109" s="15">
        <v>190506</v>
      </c>
      <c r="H109" s="15">
        <v>2571826</v>
      </c>
      <c r="I109" s="14" t="s">
        <v>315</v>
      </c>
      <c r="J109" s="14" t="s">
        <v>316</v>
      </c>
      <c r="K109" s="18">
        <f>+VLOOKUP(B109,'MEGA nháp'!$E$3:$G$116,3,0)</f>
        <v>2571831</v>
      </c>
      <c r="L109" s="18">
        <f t="shared" si="1"/>
        <v>5</v>
      </c>
    </row>
    <row r="110" spans="1:12" hidden="1" x14ac:dyDescent="0.25">
      <c r="A110" s="12">
        <v>45227</v>
      </c>
      <c r="B110" s="13">
        <v>65101</v>
      </c>
      <c r="C110" s="14" t="s">
        <v>268</v>
      </c>
      <c r="D110" s="14" t="s">
        <v>408</v>
      </c>
      <c r="E110" s="15">
        <v>3492740</v>
      </c>
      <c r="F110" s="16" t="s">
        <v>270</v>
      </c>
      <c r="G110" s="15">
        <v>279419</v>
      </c>
      <c r="H110" s="15">
        <v>3772159</v>
      </c>
      <c r="I110" s="14" t="s">
        <v>319</v>
      </c>
      <c r="J110" s="14" t="s">
        <v>320</v>
      </c>
      <c r="K110" s="18">
        <f>+VLOOKUP(B110,'MEGA nháp'!$E$3:$G$116,3,0)</f>
        <v>3772157</v>
      </c>
      <c r="L110" s="18">
        <f t="shared" si="1"/>
        <v>-2</v>
      </c>
    </row>
    <row r="111" spans="1:12" hidden="1" x14ac:dyDescent="0.25">
      <c r="A111" s="12">
        <v>45227</v>
      </c>
      <c r="B111" s="13">
        <v>65102</v>
      </c>
      <c r="C111" s="14" t="s">
        <v>268</v>
      </c>
      <c r="D111" s="14" t="s">
        <v>409</v>
      </c>
      <c r="E111" s="15">
        <v>4353505</v>
      </c>
      <c r="F111" s="16" t="s">
        <v>270</v>
      </c>
      <c r="G111" s="15">
        <v>348280</v>
      </c>
      <c r="H111" s="15">
        <v>4701785</v>
      </c>
      <c r="I111" s="14" t="s">
        <v>319</v>
      </c>
      <c r="J111" s="14" t="s">
        <v>320</v>
      </c>
      <c r="K111" s="18">
        <f>+VLOOKUP(B111,'MEGA nháp'!$E$3:$G$116,3,0)</f>
        <v>4701780</v>
      </c>
      <c r="L111" s="18">
        <f t="shared" si="1"/>
        <v>-5</v>
      </c>
    </row>
    <row r="112" spans="1:12" hidden="1" x14ac:dyDescent="0.25">
      <c r="A112" s="12">
        <v>45227</v>
      </c>
      <c r="B112" s="13">
        <v>65103</v>
      </c>
      <c r="C112" s="14" t="s">
        <v>268</v>
      </c>
      <c r="D112" s="14" t="s">
        <v>410</v>
      </c>
      <c r="E112" s="15">
        <v>2039371</v>
      </c>
      <c r="F112" s="16" t="s">
        <v>270</v>
      </c>
      <c r="G112" s="15">
        <v>163150</v>
      </c>
      <c r="H112" s="15">
        <v>2202521</v>
      </c>
      <c r="I112" s="14" t="s">
        <v>319</v>
      </c>
      <c r="J112" s="14" t="s">
        <v>320</v>
      </c>
      <c r="K112" s="18">
        <f>+VLOOKUP(B112,'MEGA nháp'!$E$3:$G$116,3,0)</f>
        <v>2202525</v>
      </c>
      <c r="L112" s="18">
        <f t="shared" si="1"/>
        <v>4</v>
      </c>
    </row>
    <row r="113" spans="1:14" hidden="1" x14ac:dyDescent="0.25">
      <c r="A113" s="12">
        <v>45227</v>
      </c>
      <c r="B113" s="13">
        <v>65104</v>
      </c>
      <c r="C113" s="14" t="s">
        <v>268</v>
      </c>
      <c r="D113" s="14" t="s">
        <v>411</v>
      </c>
      <c r="E113" s="15">
        <v>1012060</v>
      </c>
      <c r="F113" s="16" t="s">
        <v>270</v>
      </c>
      <c r="G113" s="15">
        <v>80965</v>
      </c>
      <c r="H113" s="15">
        <v>1093025</v>
      </c>
      <c r="I113" s="14" t="s">
        <v>319</v>
      </c>
      <c r="J113" s="14" t="s">
        <v>320</v>
      </c>
      <c r="K113" s="18">
        <f>+VLOOKUP(B113,'MEGA nháp'!$E$3:$G$116,3,0)</f>
        <v>1093028</v>
      </c>
      <c r="L113" s="18">
        <f t="shared" si="1"/>
        <v>3</v>
      </c>
    </row>
    <row r="114" spans="1:14" hidden="1" x14ac:dyDescent="0.25">
      <c r="A114" s="12">
        <v>45227</v>
      </c>
      <c r="B114" s="13">
        <v>65105</v>
      </c>
      <c r="C114" s="14" t="s">
        <v>268</v>
      </c>
      <c r="D114" s="14" t="s">
        <v>412</v>
      </c>
      <c r="E114" s="15">
        <v>2702530</v>
      </c>
      <c r="F114" s="16" t="s">
        <v>270</v>
      </c>
      <c r="G114" s="15">
        <v>216202</v>
      </c>
      <c r="H114" s="15">
        <v>2918732</v>
      </c>
      <c r="I114" s="14" t="s">
        <v>319</v>
      </c>
      <c r="J114" s="14" t="s">
        <v>320</v>
      </c>
      <c r="K114" s="18">
        <f>+VLOOKUP(B114,'MEGA nháp'!$E$3:$G$116,3,0)</f>
        <v>2918727</v>
      </c>
      <c r="L114" s="18">
        <f t="shared" si="1"/>
        <v>-5</v>
      </c>
    </row>
    <row r="115" spans="1:14" hidden="1" x14ac:dyDescent="0.25">
      <c r="A115" s="12">
        <v>45227</v>
      </c>
      <c r="B115" s="13">
        <v>65106</v>
      </c>
      <c r="C115" s="14" t="s">
        <v>268</v>
      </c>
      <c r="D115" s="14" t="s">
        <v>413</v>
      </c>
      <c r="E115" s="15">
        <v>1970450</v>
      </c>
      <c r="F115" s="16" t="s">
        <v>270</v>
      </c>
      <c r="G115" s="15">
        <v>157636</v>
      </c>
      <c r="H115" s="15">
        <v>2128086</v>
      </c>
      <c r="I115" s="14" t="s">
        <v>319</v>
      </c>
      <c r="J115" s="14" t="s">
        <v>320</v>
      </c>
      <c r="K115" s="18">
        <f>+VLOOKUP(B115,'MEGA nháp'!$E$3:$G$116,3,0)</f>
        <v>2128086</v>
      </c>
      <c r="L115" s="18">
        <f t="shared" si="1"/>
        <v>0</v>
      </c>
    </row>
    <row r="116" spans="1:14" hidden="1" x14ac:dyDescent="0.25">
      <c r="A116" s="12">
        <v>45227</v>
      </c>
      <c r="B116" s="13">
        <v>65110</v>
      </c>
      <c r="C116" s="14" t="s">
        <v>268</v>
      </c>
      <c r="D116" s="14" t="s">
        <v>414</v>
      </c>
      <c r="E116" s="15">
        <v>11837300</v>
      </c>
      <c r="F116" s="16" t="s">
        <v>270</v>
      </c>
      <c r="G116" s="15">
        <v>946984</v>
      </c>
      <c r="H116" s="15">
        <v>12784284</v>
      </c>
      <c r="I116" s="14" t="s">
        <v>280</v>
      </c>
      <c r="J116" s="14" t="s">
        <v>281</v>
      </c>
      <c r="K116" s="18">
        <f>+VLOOKUP(B116,'MEGA nháp'!$E$3:$G$116,3,0)</f>
        <v>12784284</v>
      </c>
      <c r="L116" s="18">
        <f t="shared" si="1"/>
        <v>0</v>
      </c>
    </row>
    <row r="117" spans="1:14" x14ac:dyDescent="0.25">
      <c r="A117" s="12">
        <v>45230</v>
      </c>
      <c r="B117" s="13">
        <v>65237</v>
      </c>
      <c r="C117" s="14" t="s">
        <v>268</v>
      </c>
      <c r="D117" s="14" t="s">
        <v>415</v>
      </c>
      <c r="E117" s="15">
        <v>3206765</v>
      </c>
      <c r="F117" s="16" t="s">
        <v>270</v>
      </c>
      <c r="G117" s="15">
        <v>256541</v>
      </c>
      <c r="H117" s="15">
        <v>3463306</v>
      </c>
      <c r="I117" s="14" t="s">
        <v>348</v>
      </c>
      <c r="J117" s="14" t="s">
        <v>349</v>
      </c>
      <c r="K117" s="18" t="e">
        <f>+VLOOKUP(B117,'MEGA nháp'!$E$3:$G$116,3,0)</f>
        <v>#N/A</v>
      </c>
      <c r="L117" s="18" t="e">
        <f t="shared" si="1"/>
        <v>#N/A</v>
      </c>
      <c r="N117" s="20"/>
    </row>
    <row r="118" spans="1:14" x14ac:dyDescent="0.25">
      <c r="A118" s="12">
        <v>45230</v>
      </c>
      <c r="B118" s="13">
        <v>65238</v>
      </c>
      <c r="C118" s="14" t="s">
        <v>268</v>
      </c>
      <c r="D118" s="14" t="s">
        <v>416</v>
      </c>
      <c r="E118" s="15">
        <v>2830115</v>
      </c>
      <c r="F118" s="16" t="s">
        <v>270</v>
      </c>
      <c r="G118" s="15">
        <v>226409</v>
      </c>
      <c r="H118" s="15">
        <v>3056524</v>
      </c>
      <c r="I118" s="14" t="s">
        <v>296</v>
      </c>
      <c r="J118" s="14" t="s">
        <v>297</v>
      </c>
      <c r="K118" s="18" t="e">
        <f>+VLOOKUP(B118,'MEGA nháp'!$E$3:$G$116,3,0)</f>
        <v>#N/A</v>
      </c>
      <c r="L118" s="18" t="e">
        <f t="shared" si="1"/>
        <v>#N/A</v>
      </c>
      <c r="N118" s="20"/>
    </row>
    <row r="119" spans="1:14" x14ac:dyDescent="0.25">
      <c r="A119" s="12">
        <v>45230</v>
      </c>
      <c r="B119" s="13">
        <v>65239</v>
      </c>
      <c r="C119" s="14" t="s">
        <v>268</v>
      </c>
      <c r="D119" s="14" t="s">
        <v>417</v>
      </c>
      <c r="E119" s="15">
        <v>4762640</v>
      </c>
      <c r="F119" s="16" t="s">
        <v>270</v>
      </c>
      <c r="G119" s="15">
        <v>381011</v>
      </c>
      <c r="H119" s="15">
        <v>5143651</v>
      </c>
      <c r="I119" s="14" t="s">
        <v>274</v>
      </c>
      <c r="J119" s="14" t="s">
        <v>275</v>
      </c>
      <c r="K119" s="18" t="e">
        <f>+VLOOKUP(B119,'MEGA nháp'!$E$3:$G$116,3,0)</f>
        <v>#N/A</v>
      </c>
      <c r="L119" s="18" t="e">
        <f t="shared" si="1"/>
        <v>#N/A</v>
      </c>
      <c r="N119" s="20"/>
    </row>
    <row r="120" spans="1:14" x14ac:dyDescent="0.25">
      <c r="A120" s="12">
        <v>45230</v>
      </c>
      <c r="B120" s="13">
        <v>65240</v>
      </c>
      <c r="C120" s="14" t="s">
        <v>268</v>
      </c>
      <c r="D120" s="14" t="s">
        <v>418</v>
      </c>
      <c r="E120" s="15">
        <v>2531869</v>
      </c>
      <c r="F120" s="16" t="s">
        <v>270</v>
      </c>
      <c r="G120" s="15">
        <v>202550</v>
      </c>
      <c r="H120" s="15">
        <v>2734419</v>
      </c>
      <c r="I120" s="14" t="s">
        <v>287</v>
      </c>
      <c r="J120" s="14" t="s">
        <v>288</v>
      </c>
      <c r="K120" s="18" t="e">
        <f>+VLOOKUP(B120,'MEGA nháp'!$E$3:$G$116,3,0)</f>
        <v>#N/A</v>
      </c>
      <c r="L120" s="18" t="e">
        <f t="shared" si="1"/>
        <v>#N/A</v>
      </c>
      <c r="N120" s="20"/>
    </row>
    <row r="121" spans="1:14" x14ac:dyDescent="0.25">
      <c r="A121" s="12">
        <v>45230</v>
      </c>
      <c r="B121" s="13">
        <v>65241</v>
      </c>
      <c r="C121" s="14" t="s">
        <v>268</v>
      </c>
      <c r="D121" s="14" t="s">
        <v>419</v>
      </c>
      <c r="E121" s="15">
        <v>3849940</v>
      </c>
      <c r="F121" s="16" t="s">
        <v>270</v>
      </c>
      <c r="G121" s="15">
        <v>307995</v>
      </c>
      <c r="H121" s="15">
        <v>4157935</v>
      </c>
      <c r="I121" s="14" t="s">
        <v>277</v>
      </c>
      <c r="J121" s="14" t="s">
        <v>278</v>
      </c>
      <c r="K121" s="18" t="e">
        <f>+VLOOKUP(B121,'MEGA nháp'!$E$3:$G$116,3,0)</f>
        <v>#N/A</v>
      </c>
      <c r="L121" s="18" t="e">
        <f t="shared" si="1"/>
        <v>#N/A</v>
      </c>
      <c r="N121" s="20"/>
    </row>
    <row r="122" spans="1:14" x14ac:dyDescent="0.25">
      <c r="A122" s="12">
        <v>45230</v>
      </c>
      <c r="B122" s="13">
        <v>65242</v>
      </c>
      <c r="C122" s="14" t="s">
        <v>268</v>
      </c>
      <c r="D122" s="14" t="s">
        <v>420</v>
      </c>
      <c r="E122" s="15">
        <v>2381320</v>
      </c>
      <c r="F122" s="16" t="s">
        <v>270</v>
      </c>
      <c r="G122" s="15">
        <v>190506</v>
      </c>
      <c r="H122" s="15">
        <v>2571826</v>
      </c>
      <c r="I122" s="14" t="s">
        <v>291</v>
      </c>
      <c r="J122" s="14" t="s">
        <v>292</v>
      </c>
      <c r="K122" s="18" t="e">
        <f>+VLOOKUP(B122,'MEGA nháp'!$E$3:$G$116,3,0)</f>
        <v>#N/A</v>
      </c>
      <c r="L122" s="18" t="e">
        <f t="shared" si="1"/>
        <v>#N/A</v>
      </c>
      <c r="N122" s="20"/>
    </row>
    <row r="123" spans="1:14" x14ac:dyDescent="0.25">
      <c r="A123" s="12">
        <v>45230</v>
      </c>
      <c r="B123" s="13">
        <v>65243</v>
      </c>
      <c r="C123" s="14" t="s">
        <v>268</v>
      </c>
      <c r="D123" s="14" t="s">
        <v>421</v>
      </c>
      <c r="E123" s="15">
        <v>2144100</v>
      </c>
      <c r="F123" s="16" t="s">
        <v>270</v>
      </c>
      <c r="G123" s="15">
        <v>171528</v>
      </c>
      <c r="H123" s="15">
        <v>2315628</v>
      </c>
      <c r="I123" s="14" t="s">
        <v>271</v>
      </c>
      <c r="J123" s="14" t="s">
        <v>272</v>
      </c>
      <c r="K123" s="18" t="e">
        <f>+VLOOKUP(B123,'MEGA nháp'!$E$3:$G$116,3,0)</f>
        <v>#N/A</v>
      </c>
      <c r="L123" s="18" t="e">
        <f t="shared" si="1"/>
        <v>#N/A</v>
      </c>
      <c r="N123" s="20"/>
    </row>
    <row r="124" spans="1:14" x14ac:dyDescent="0.25">
      <c r="A124" s="12">
        <v>45230</v>
      </c>
      <c r="B124" s="13">
        <v>65244</v>
      </c>
      <c r="C124" s="14" t="s">
        <v>268</v>
      </c>
      <c r="D124" s="14" t="s">
        <v>422</v>
      </c>
      <c r="E124" s="15">
        <v>4960520</v>
      </c>
      <c r="F124" s="16" t="s">
        <v>270</v>
      </c>
      <c r="G124" s="15">
        <v>396842</v>
      </c>
      <c r="H124" s="15">
        <v>5357362</v>
      </c>
      <c r="I124" s="14" t="s">
        <v>280</v>
      </c>
      <c r="J124" s="14" t="s">
        <v>281</v>
      </c>
      <c r="K124" s="18" t="e">
        <f>+VLOOKUP(B124,'MEGA nháp'!$E$3:$G$116,3,0)</f>
        <v>#N/A</v>
      </c>
      <c r="L124" s="18" t="e">
        <f t="shared" si="1"/>
        <v>#N/A</v>
      </c>
      <c r="N124" s="20"/>
    </row>
    <row r="125" spans="1:14" x14ac:dyDescent="0.25">
      <c r="A125" s="12">
        <v>45230</v>
      </c>
      <c r="B125" s="13">
        <v>65245</v>
      </c>
      <c r="C125" s="14" t="s">
        <v>268</v>
      </c>
      <c r="D125" s="14" t="s">
        <v>423</v>
      </c>
      <c r="E125" s="15">
        <v>4693235</v>
      </c>
      <c r="F125" s="16" t="s">
        <v>270</v>
      </c>
      <c r="G125" s="15">
        <v>375459</v>
      </c>
      <c r="H125" s="15">
        <v>5068694</v>
      </c>
      <c r="I125" s="14" t="s">
        <v>319</v>
      </c>
      <c r="J125" s="14" t="s">
        <v>320</v>
      </c>
      <c r="K125" s="18" t="e">
        <f>+VLOOKUP(B125,'MEGA nháp'!$E$3:$G$116,3,0)</f>
        <v>#N/A</v>
      </c>
      <c r="L125" s="18" t="e">
        <f t="shared" si="1"/>
        <v>#N/A</v>
      </c>
      <c r="N125" s="20"/>
    </row>
    <row r="126" spans="1:14" x14ac:dyDescent="0.25">
      <c r="A126" s="12">
        <v>45230</v>
      </c>
      <c r="B126" s="13">
        <v>65246</v>
      </c>
      <c r="C126" s="14" t="s">
        <v>268</v>
      </c>
      <c r="D126" s="14" t="s">
        <v>424</v>
      </c>
      <c r="E126" s="15">
        <v>4245280</v>
      </c>
      <c r="F126" s="16" t="s">
        <v>270</v>
      </c>
      <c r="G126" s="15">
        <v>339622</v>
      </c>
      <c r="H126" s="15">
        <v>4584902</v>
      </c>
      <c r="I126" s="14" t="s">
        <v>319</v>
      </c>
      <c r="J126" s="14" t="s">
        <v>320</v>
      </c>
      <c r="K126" s="18" t="e">
        <f>+VLOOKUP(B126,'MEGA nháp'!$E$3:$G$116,3,0)</f>
        <v>#N/A</v>
      </c>
      <c r="L126" s="18" t="e">
        <f t="shared" si="1"/>
        <v>#N/A</v>
      </c>
      <c r="N126" s="20"/>
    </row>
    <row r="127" spans="1:14" x14ac:dyDescent="0.25">
      <c r="A127" s="12">
        <v>45230</v>
      </c>
      <c r="B127" s="13">
        <v>65247</v>
      </c>
      <c r="C127" s="14" t="s">
        <v>268</v>
      </c>
      <c r="D127" s="14" t="s">
        <v>425</v>
      </c>
      <c r="E127" s="15">
        <v>2816490</v>
      </c>
      <c r="F127" s="16" t="s">
        <v>270</v>
      </c>
      <c r="G127" s="15">
        <v>225319</v>
      </c>
      <c r="H127" s="15">
        <v>3041809</v>
      </c>
      <c r="I127" s="14" t="s">
        <v>319</v>
      </c>
      <c r="J127" s="14" t="s">
        <v>320</v>
      </c>
      <c r="K127" s="18" t="e">
        <f>+VLOOKUP(B127,'MEGA nháp'!$E$3:$G$116,3,0)</f>
        <v>#N/A</v>
      </c>
      <c r="L127" s="18" t="e">
        <f t="shared" si="1"/>
        <v>#N/A</v>
      </c>
      <c r="N127" s="20"/>
    </row>
    <row r="128" spans="1:14" x14ac:dyDescent="0.25">
      <c r="A128" s="12">
        <v>45230</v>
      </c>
      <c r="B128" s="13">
        <v>65248</v>
      </c>
      <c r="C128" s="14" t="s">
        <v>268</v>
      </c>
      <c r="D128" s="14" t="s">
        <v>426</v>
      </c>
      <c r="E128" s="15">
        <v>2618440</v>
      </c>
      <c r="F128" s="16" t="s">
        <v>270</v>
      </c>
      <c r="G128" s="15">
        <v>209475</v>
      </c>
      <c r="H128" s="15">
        <v>2827915</v>
      </c>
      <c r="I128" s="14" t="s">
        <v>319</v>
      </c>
      <c r="J128" s="14" t="s">
        <v>320</v>
      </c>
      <c r="K128" s="18" t="e">
        <f>+VLOOKUP(B128,'MEGA nháp'!$E$3:$G$116,3,0)</f>
        <v>#N/A</v>
      </c>
      <c r="L128" s="18" t="e">
        <f t="shared" si="1"/>
        <v>#N/A</v>
      </c>
      <c r="N128" s="20"/>
    </row>
    <row r="129" spans="1:14" x14ac:dyDescent="0.25">
      <c r="A129" s="12">
        <v>45230</v>
      </c>
      <c r="B129" s="13">
        <v>65249</v>
      </c>
      <c r="C129" s="14" t="s">
        <v>268</v>
      </c>
      <c r="D129" s="14" t="s">
        <v>427</v>
      </c>
      <c r="E129" s="15">
        <v>1468620</v>
      </c>
      <c r="F129" s="16" t="s">
        <v>270</v>
      </c>
      <c r="G129" s="15">
        <v>117490</v>
      </c>
      <c r="H129" s="15">
        <v>1586110</v>
      </c>
      <c r="I129" s="14" t="s">
        <v>319</v>
      </c>
      <c r="J129" s="14" t="s">
        <v>320</v>
      </c>
      <c r="K129" s="18" t="e">
        <f>+VLOOKUP(B129,'MEGA nháp'!$E$3:$G$116,3,0)</f>
        <v>#N/A</v>
      </c>
      <c r="L129" s="18" t="e">
        <f t="shared" si="1"/>
        <v>#N/A</v>
      </c>
      <c r="N129" s="20"/>
    </row>
    <row r="130" spans="1:14" x14ac:dyDescent="0.25">
      <c r="A130" s="12">
        <v>45230</v>
      </c>
      <c r="B130" s="13">
        <v>65250</v>
      </c>
      <c r="C130" s="14" t="s">
        <v>268</v>
      </c>
      <c r="D130" s="14" t="s">
        <v>428</v>
      </c>
      <c r="E130" s="15">
        <v>3698895</v>
      </c>
      <c r="F130" s="16" t="s">
        <v>270</v>
      </c>
      <c r="G130" s="15">
        <v>295912</v>
      </c>
      <c r="H130" s="15">
        <v>3994807</v>
      </c>
      <c r="I130" s="14" t="s">
        <v>319</v>
      </c>
      <c r="J130" s="14" t="s">
        <v>320</v>
      </c>
      <c r="K130" s="18" t="e">
        <f>+VLOOKUP(B130,'MEGA nháp'!$E$3:$G$116,3,0)</f>
        <v>#N/A</v>
      </c>
      <c r="L130" s="18" t="e">
        <f t="shared" si="1"/>
        <v>#N/A</v>
      </c>
      <c r="N130" s="20"/>
    </row>
  </sheetData>
  <autoFilter ref="A1:L130">
    <filterColumn colId="11">
      <filters>
        <filter val="#N/A"/>
      </filters>
    </filterColumn>
  </autoFilter>
  <conditionalFormatting sqref="B1">
    <cfRule type="duplicateValues" dxfId="6" priority="6"/>
  </conditionalFormatting>
  <conditionalFormatting sqref="B1">
    <cfRule type="duplicateValues" dxfId="5" priority="4"/>
    <cfRule type="duplicateValues" dxfId="4" priority="5"/>
  </conditionalFormatting>
  <conditionalFormatting sqref="B1">
    <cfRule type="duplicateValues" dxfId="3" priority="3"/>
  </conditionalFormatting>
  <conditionalFormatting sqref="B2:B38">
    <cfRule type="duplicateValues" dxfId="2" priority="2"/>
  </conditionalFormatting>
  <conditionalFormatting sqref="B39:B130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5" x14ac:dyDescent="0.25"/>
  <cols>
    <col min="1" max="1" width="9.85546875" customWidth="1"/>
    <col min="2" max="2" width="10.85546875" customWidth="1"/>
    <col min="3" max="3" width="10.42578125" customWidth="1"/>
    <col min="4" max="4" width="13.42578125" customWidth="1"/>
    <col min="5" max="5" width="12.7109375" customWidth="1"/>
    <col min="6" max="6" width="13.42578125" customWidth="1"/>
    <col min="7" max="7" width="12.85546875" customWidth="1"/>
    <col min="8" max="8" width="13.42578125" customWidth="1"/>
  </cols>
  <sheetData>
    <row r="1" spans="1:8" ht="39" thickBot="1" x14ac:dyDescent="0.3">
      <c r="A1" s="21" t="s">
        <v>432</v>
      </c>
      <c r="B1" s="22" t="s">
        <v>433</v>
      </c>
      <c r="C1" s="22" t="s">
        <v>258</v>
      </c>
      <c r="D1" s="22" t="s">
        <v>434</v>
      </c>
      <c r="E1" s="22" t="s">
        <v>435</v>
      </c>
      <c r="F1" s="22" t="s">
        <v>436</v>
      </c>
      <c r="G1" s="22" t="s">
        <v>259</v>
      </c>
      <c r="H1" s="22" t="s">
        <v>437</v>
      </c>
    </row>
    <row r="2" spans="1:8" ht="15.75" thickBot="1" x14ac:dyDescent="0.3">
      <c r="A2" s="23">
        <v>25790</v>
      </c>
      <c r="B2" s="24" t="s">
        <v>268</v>
      </c>
      <c r="C2" s="25">
        <v>60821</v>
      </c>
      <c r="D2" s="29">
        <v>24362240</v>
      </c>
      <c r="E2" s="26">
        <v>1413958</v>
      </c>
      <c r="F2" s="27">
        <v>45204</v>
      </c>
      <c r="G2" s="27">
        <v>45206</v>
      </c>
      <c r="H2" s="27">
        <v>45206</v>
      </c>
    </row>
    <row r="3" spans="1:8" ht="15.75" thickBot="1" x14ac:dyDescent="0.3">
      <c r="A3" s="23">
        <v>25790</v>
      </c>
      <c r="B3" s="24" t="s">
        <v>268</v>
      </c>
      <c r="C3" s="25">
        <v>65237</v>
      </c>
      <c r="D3" s="29">
        <v>19462227</v>
      </c>
      <c r="E3" s="26">
        <v>3463306</v>
      </c>
      <c r="F3" s="27">
        <v>45229</v>
      </c>
      <c r="G3" s="27">
        <v>45230</v>
      </c>
      <c r="H3" s="27">
        <v>45230</v>
      </c>
    </row>
    <row r="4" spans="1:8" ht="15.75" thickBot="1" x14ac:dyDescent="0.3">
      <c r="A4" s="23">
        <v>25790</v>
      </c>
      <c r="B4" s="24" t="s">
        <v>268</v>
      </c>
      <c r="C4" s="25">
        <v>65238</v>
      </c>
      <c r="D4" s="29">
        <v>18242217</v>
      </c>
      <c r="E4" s="26">
        <v>3056524</v>
      </c>
      <c r="F4" s="27">
        <v>45229</v>
      </c>
      <c r="G4" s="27">
        <v>45230</v>
      </c>
      <c r="H4" s="27">
        <v>45230</v>
      </c>
    </row>
    <row r="5" spans="1:8" ht="15.75" thickBot="1" x14ac:dyDescent="0.3">
      <c r="A5" s="23">
        <v>25790</v>
      </c>
      <c r="B5" s="24" t="s">
        <v>268</v>
      </c>
      <c r="C5" s="25">
        <v>65239</v>
      </c>
      <c r="D5" s="29">
        <v>25401495</v>
      </c>
      <c r="E5" s="26">
        <v>5143651</v>
      </c>
      <c r="F5" s="27">
        <v>45229</v>
      </c>
      <c r="G5" s="27">
        <v>45230</v>
      </c>
      <c r="H5" s="27">
        <v>45230</v>
      </c>
    </row>
    <row r="6" spans="1:8" ht="15.75" thickBot="1" x14ac:dyDescent="0.3">
      <c r="A6" s="23">
        <v>25790</v>
      </c>
      <c r="B6" s="24" t="s">
        <v>268</v>
      </c>
      <c r="C6" s="25">
        <v>65240</v>
      </c>
      <c r="D6" s="29">
        <v>24371250</v>
      </c>
      <c r="E6" s="26">
        <v>2734419</v>
      </c>
      <c r="F6" s="27">
        <v>45229</v>
      </c>
      <c r="G6" s="27">
        <v>45230</v>
      </c>
      <c r="H6" s="27">
        <v>45230</v>
      </c>
    </row>
    <row r="7" spans="1:8" ht="15.75" thickBot="1" x14ac:dyDescent="0.3">
      <c r="A7" s="23">
        <v>25790</v>
      </c>
      <c r="B7" s="24" t="s">
        <v>268</v>
      </c>
      <c r="C7" s="25">
        <v>65241</v>
      </c>
      <c r="D7" s="29">
        <v>16504369</v>
      </c>
      <c r="E7" s="26">
        <v>4157935</v>
      </c>
      <c r="F7" s="27">
        <v>45229</v>
      </c>
      <c r="G7" s="27">
        <v>45230</v>
      </c>
      <c r="H7" s="27">
        <v>45230</v>
      </c>
    </row>
    <row r="8" spans="1:8" ht="15.75" thickBot="1" x14ac:dyDescent="0.3">
      <c r="A8" s="23">
        <v>25790</v>
      </c>
      <c r="B8" s="24" t="s">
        <v>268</v>
      </c>
      <c r="C8" s="25">
        <v>65242</v>
      </c>
      <c r="D8" s="29">
        <v>15186550</v>
      </c>
      <c r="E8" s="26">
        <v>2571826</v>
      </c>
      <c r="F8" s="27">
        <v>45229</v>
      </c>
      <c r="G8" s="27">
        <v>45230</v>
      </c>
      <c r="H8" s="27">
        <v>45230</v>
      </c>
    </row>
    <row r="9" spans="1:8" ht="15.75" thickBot="1" x14ac:dyDescent="0.3">
      <c r="A9" s="23">
        <v>25790</v>
      </c>
      <c r="B9" s="24" t="s">
        <v>268</v>
      </c>
      <c r="C9" s="25">
        <v>65243</v>
      </c>
      <c r="D9" s="29">
        <v>17277149</v>
      </c>
      <c r="E9" s="26">
        <v>2315628</v>
      </c>
      <c r="F9" s="27">
        <v>45229</v>
      </c>
      <c r="G9" s="27">
        <v>45230</v>
      </c>
      <c r="H9" s="27">
        <v>45230</v>
      </c>
    </row>
    <row r="10" spans="1:8" ht="15.75" thickBot="1" x14ac:dyDescent="0.3">
      <c r="A10" s="23">
        <v>25790</v>
      </c>
      <c r="B10" s="24" t="s">
        <v>268</v>
      </c>
      <c r="C10" s="25">
        <v>65244</v>
      </c>
      <c r="D10" s="29">
        <v>11275520</v>
      </c>
      <c r="E10" s="26">
        <v>5357362</v>
      </c>
      <c r="F10" s="27">
        <v>45230</v>
      </c>
      <c r="G10" s="27">
        <v>45230</v>
      </c>
      <c r="H10" s="27">
        <v>45230</v>
      </c>
    </row>
    <row r="11" spans="1:8" ht="15.75" thickBot="1" x14ac:dyDescent="0.3">
      <c r="A11" s="23">
        <v>25790</v>
      </c>
      <c r="B11" s="24" t="s">
        <v>268</v>
      </c>
      <c r="C11" s="25">
        <v>65245</v>
      </c>
      <c r="D11" s="29">
        <v>14171178</v>
      </c>
      <c r="E11" s="26">
        <v>5068694</v>
      </c>
      <c r="F11" s="27">
        <v>45222</v>
      </c>
      <c r="G11" s="27">
        <v>45230</v>
      </c>
      <c r="H11" s="27">
        <v>45230</v>
      </c>
    </row>
    <row r="12" spans="1:8" ht="15.75" thickBot="1" x14ac:dyDescent="0.3">
      <c r="A12" s="23">
        <v>25790</v>
      </c>
      <c r="B12" s="24" t="s">
        <v>268</v>
      </c>
      <c r="C12" s="25">
        <v>65246</v>
      </c>
      <c r="D12" s="29">
        <v>13036732</v>
      </c>
      <c r="E12" s="26">
        <v>4584902</v>
      </c>
      <c r="F12" s="27">
        <v>45223</v>
      </c>
      <c r="G12" s="27">
        <v>45230</v>
      </c>
      <c r="H12" s="27">
        <v>45230</v>
      </c>
    </row>
    <row r="13" spans="1:8" ht="15.75" thickBot="1" x14ac:dyDescent="0.3">
      <c r="A13" s="23">
        <v>25790</v>
      </c>
      <c r="B13" s="24" t="s">
        <v>268</v>
      </c>
      <c r="C13" s="25">
        <v>65247</v>
      </c>
      <c r="D13" s="29">
        <v>14173118</v>
      </c>
      <c r="E13" s="26">
        <v>3041809</v>
      </c>
      <c r="F13" s="27">
        <v>45225</v>
      </c>
      <c r="G13" s="27">
        <v>45230</v>
      </c>
      <c r="H13" s="27">
        <v>45230</v>
      </c>
    </row>
    <row r="14" spans="1:8" ht="15.75" thickBot="1" x14ac:dyDescent="0.3">
      <c r="A14" s="23">
        <v>25790</v>
      </c>
      <c r="B14" s="24" t="s">
        <v>268</v>
      </c>
      <c r="C14" s="25">
        <v>65248</v>
      </c>
      <c r="D14" s="29">
        <v>14173292</v>
      </c>
      <c r="E14" s="26">
        <v>2827915</v>
      </c>
      <c r="F14" s="27">
        <v>45225</v>
      </c>
      <c r="G14" s="27">
        <v>45230</v>
      </c>
      <c r="H14" s="27">
        <v>45230</v>
      </c>
    </row>
    <row r="15" spans="1:8" ht="15.75" thickBot="1" x14ac:dyDescent="0.3">
      <c r="A15" s="23">
        <v>25790</v>
      </c>
      <c r="B15" s="24" t="s">
        <v>268</v>
      </c>
      <c r="C15" s="25">
        <v>65249</v>
      </c>
      <c r="D15" s="29">
        <v>26465888</v>
      </c>
      <c r="E15" s="26">
        <v>1586110</v>
      </c>
      <c r="F15" s="27">
        <v>45227</v>
      </c>
      <c r="G15" s="27">
        <v>45230</v>
      </c>
      <c r="H15" s="27">
        <v>45230</v>
      </c>
    </row>
    <row r="16" spans="1:8" ht="15.75" thickBot="1" x14ac:dyDescent="0.3">
      <c r="A16" s="23">
        <v>25790</v>
      </c>
      <c r="B16" s="24" t="s">
        <v>268</v>
      </c>
      <c r="C16" s="25">
        <v>65250</v>
      </c>
      <c r="D16" s="29">
        <v>14173897</v>
      </c>
      <c r="E16" s="26">
        <v>3994807</v>
      </c>
      <c r="F16" s="27">
        <v>45229</v>
      </c>
      <c r="G16" s="27">
        <v>45230</v>
      </c>
      <c r="H16" s="27">
        <v>45230</v>
      </c>
    </row>
    <row r="17" spans="1:8" ht="15.75" thickBot="1" x14ac:dyDescent="0.3">
      <c r="A17" s="23"/>
      <c r="B17" s="24"/>
      <c r="C17" s="25"/>
      <c r="D17" s="25"/>
      <c r="E17" s="28">
        <f>SUM(E2:E16)</f>
        <v>51318846</v>
      </c>
      <c r="F17" s="27"/>
      <c r="G17" s="27"/>
      <c r="H1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MEGA nháp</vt:lpstr>
      <vt:lpstr>check NCC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2023-11-13T03:31:45Z</dcterms:created>
  <dcterms:modified xsi:type="dcterms:W3CDTF">2023-11-13T04:13:00Z</dcterms:modified>
</cp:coreProperties>
</file>