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CHECK CÔNG NỢ MEGA 2023\"/>
    </mc:Choice>
  </mc:AlternateContent>
  <bookViews>
    <workbookView xWindow="0" yWindow="0" windowWidth="20490" windowHeight="7530" activeTab="2"/>
  </bookViews>
  <sheets>
    <sheet name="Sheet1" sheetId="2" r:id="rId1"/>
    <sheet name="MEGA nháp" sheetId="3" r:id="rId2"/>
    <sheet name="check NCC" sheetId="4" r:id="rId3"/>
    <sheet name="Sheet2" sheetId="5" r:id="rId4"/>
  </sheets>
  <externalReferences>
    <externalReference r:id="rId5"/>
  </externalReferences>
  <definedNames>
    <definedName name="_xlnm._FilterDatabase" localSheetId="2" hidden="1">'check NCC'!$A$1:$L$105</definedName>
    <definedName name="_xlnm._FilterDatabase" localSheetId="1" hidden="1">'MEGA nháp'!$A$1:$I$91</definedName>
    <definedName name="_xlnm._FilterDatabase" localSheetId="3" hidden="1">Sheet2!$A$1:$H$15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" i="2" l="1"/>
  <c r="E15" i="5"/>
  <c r="Q104" i="4" l="1"/>
  <c r="P104" i="4"/>
  <c r="Q103" i="4"/>
  <c r="P103" i="4"/>
  <c r="Q102" i="4"/>
  <c r="P102" i="4"/>
  <c r="Q101" i="4"/>
  <c r="P101" i="4"/>
  <c r="Q100" i="4"/>
  <c r="P100" i="4"/>
  <c r="Q99" i="4"/>
  <c r="P99" i="4"/>
  <c r="Q98" i="4"/>
  <c r="P98" i="4"/>
  <c r="Q97" i="4"/>
  <c r="P97" i="4"/>
  <c r="Q96" i="4"/>
  <c r="P96" i="4"/>
  <c r="Q95" i="4"/>
  <c r="P95" i="4"/>
  <c r="Q94" i="4"/>
  <c r="P94" i="4"/>
  <c r="Q93" i="4"/>
  <c r="P93" i="4"/>
  <c r="Q59" i="4"/>
  <c r="P59" i="4"/>
  <c r="O59" i="4"/>
  <c r="O104" i="4"/>
  <c r="M104" i="4"/>
  <c r="N104" i="4" s="1"/>
  <c r="O103" i="4"/>
  <c r="M103" i="4"/>
  <c r="N103" i="4" s="1"/>
  <c r="O102" i="4"/>
  <c r="M102" i="4"/>
  <c r="N102" i="4" s="1"/>
  <c r="O101" i="4"/>
  <c r="M101" i="4"/>
  <c r="N101" i="4" s="1"/>
  <c r="O100" i="4"/>
  <c r="M100" i="4"/>
  <c r="N100" i="4" s="1"/>
  <c r="O99" i="4"/>
  <c r="M99" i="4"/>
  <c r="N99" i="4" s="1"/>
  <c r="O98" i="4"/>
  <c r="M98" i="4"/>
  <c r="N98" i="4" s="1"/>
  <c r="O97" i="4"/>
  <c r="M97" i="4"/>
  <c r="N97" i="4" s="1"/>
  <c r="O96" i="4"/>
  <c r="M96" i="4"/>
  <c r="N96" i="4" s="1"/>
  <c r="O95" i="4"/>
  <c r="M95" i="4"/>
  <c r="N95" i="4" s="1"/>
  <c r="O94" i="4"/>
  <c r="M94" i="4"/>
  <c r="N94" i="4" s="1"/>
  <c r="O93" i="4"/>
  <c r="M93" i="4"/>
  <c r="N93" i="4" s="1"/>
  <c r="M59" i="4"/>
  <c r="N59" i="4" s="1"/>
  <c r="K3" i="4"/>
  <c r="L3" i="4" s="1"/>
  <c r="K4" i="4"/>
  <c r="L4" i="4" s="1"/>
  <c r="K5" i="4"/>
  <c r="L5" i="4" s="1"/>
  <c r="K6" i="4"/>
  <c r="L6" i="4" s="1"/>
  <c r="K7" i="4"/>
  <c r="L7" i="4"/>
  <c r="K8" i="4"/>
  <c r="L8" i="4"/>
  <c r="K9" i="4"/>
  <c r="L9" i="4" s="1"/>
  <c r="K10" i="4"/>
  <c r="L10" i="4"/>
  <c r="K11" i="4"/>
  <c r="L11" i="4" s="1"/>
  <c r="K12" i="4"/>
  <c r="L12" i="4" s="1"/>
  <c r="K13" i="4"/>
  <c r="L13" i="4" s="1"/>
  <c r="K14" i="4"/>
  <c r="L14" i="4"/>
  <c r="K15" i="4"/>
  <c r="L15" i="4" s="1"/>
  <c r="K16" i="4"/>
  <c r="L16" i="4" s="1"/>
  <c r="K17" i="4"/>
  <c r="L17" i="4" s="1"/>
  <c r="K18" i="4"/>
  <c r="L18" i="4" s="1"/>
  <c r="K19" i="4"/>
  <c r="L19" i="4"/>
  <c r="K20" i="4"/>
  <c r="L20" i="4" s="1"/>
  <c r="K21" i="4"/>
  <c r="L21" i="4" s="1"/>
  <c r="K22" i="4"/>
  <c r="L22" i="4" s="1"/>
  <c r="K23" i="4"/>
  <c r="L23" i="4"/>
  <c r="K24" i="4"/>
  <c r="L24" i="4" s="1"/>
  <c r="K25" i="4"/>
  <c r="L25" i="4" s="1"/>
  <c r="K26" i="4"/>
  <c r="L26" i="4" s="1"/>
  <c r="K27" i="4"/>
  <c r="L27" i="4"/>
  <c r="K28" i="4"/>
  <c r="L28" i="4" s="1"/>
  <c r="K29" i="4"/>
  <c r="L29" i="4" s="1"/>
  <c r="K30" i="4"/>
  <c r="L30" i="4" s="1"/>
  <c r="K31" i="4"/>
  <c r="L31" i="4"/>
  <c r="K32" i="4"/>
  <c r="L32" i="4"/>
  <c r="K33" i="4"/>
  <c r="L33" i="4"/>
  <c r="K34" i="4"/>
  <c r="L34" i="4" s="1"/>
  <c r="K35" i="4"/>
  <c r="L35" i="4" s="1"/>
  <c r="K36" i="4"/>
  <c r="L36" i="4" s="1"/>
  <c r="K37" i="4"/>
  <c r="L37" i="4" s="1"/>
  <c r="K38" i="4"/>
  <c r="L38" i="4" s="1"/>
  <c r="K39" i="4"/>
  <c r="L39" i="4" s="1"/>
  <c r="K40" i="4"/>
  <c r="L40" i="4" s="1"/>
  <c r="K41" i="4"/>
  <c r="L41" i="4"/>
  <c r="K42" i="4"/>
  <c r="L42" i="4"/>
  <c r="K43" i="4"/>
  <c r="L43" i="4" s="1"/>
  <c r="K44" i="4"/>
  <c r="L44" i="4" s="1"/>
  <c r="K45" i="4"/>
  <c r="L45" i="4" s="1"/>
  <c r="K46" i="4"/>
  <c r="L46" i="4" s="1"/>
  <c r="K47" i="4"/>
  <c r="L47" i="4" s="1"/>
  <c r="K48" i="4"/>
  <c r="L48" i="4" s="1"/>
  <c r="K49" i="4"/>
  <c r="L49" i="4" s="1"/>
  <c r="K50" i="4"/>
  <c r="L50" i="4" s="1"/>
  <c r="K51" i="4"/>
  <c r="L51" i="4" s="1"/>
  <c r="K52" i="4"/>
  <c r="L52" i="4" s="1"/>
  <c r="K53" i="4"/>
  <c r="L53" i="4"/>
  <c r="K54" i="4"/>
  <c r="L54" i="4" s="1"/>
  <c r="K55" i="4"/>
  <c r="L55" i="4"/>
  <c r="K56" i="4"/>
  <c r="L56" i="4" s="1"/>
  <c r="K57" i="4"/>
  <c r="L57" i="4" s="1"/>
  <c r="K58" i="4"/>
  <c r="L58" i="4" s="1"/>
  <c r="K59" i="4"/>
  <c r="L59" i="4" s="1"/>
  <c r="K60" i="4"/>
  <c r="L60" i="4" s="1"/>
  <c r="K61" i="4"/>
  <c r="L61" i="4" s="1"/>
  <c r="K62" i="4"/>
  <c r="L62" i="4" s="1"/>
  <c r="K63" i="4"/>
  <c r="L63" i="4" s="1"/>
  <c r="K64" i="4"/>
  <c r="L64" i="4" s="1"/>
  <c r="K65" i="4"/>
  <c r="L65" i="4" s="1"/>
  <c r="K66" i="4"/>
  <c r="L66" i="4" s="1"/>
  <c r="K67" i="4"/>
  <c r="L67" i="4" s="1"/>
  <c r="K68" i="4"/>
  <c r="L68" i="4" s="1"/>
  <c r="K69" i="4"/>
  <c r="L69" i="4" s="1"/>
  <c r="K70" i="4"/>
  <c r="L70" i="4" s="1"/>
  <c r="K71" i="4"/>
  <c r="L71" i="4" s="1"/>
  <c r="K72" i="4"/>
  <c r="L72" i="4" s="1"/>
  <c r="K73" i="4"/>
  <c r="L73" i="4" s="1"/>
  <c r="K74" i="4"/>
  <c r="L74" i="4" s="1"/>
  <c r="K75" i="4"/>
  <c r="L75" i="4" s="1"/>
  <c r="K76" i="4"/>
  <c r="L76" i="4" s="1"/>
  <c r="K77" i="4"/>
  <c r="L77" i="4" s="1"/>
  <c r="K78" i="4"/>
  <c r="L78" i="4"/>
  <c r="K79" i="4"/>
  <c r="L79" i="4" s="1"/>
  <c r="K80" i="4"/>
  <c r="L80" i="4" s="1"/>
  <c r="K81" i="4"/>
  <c r="L81" i="4" s="1"/>
  <c r="K82" i="4"/>
  <c r="L82" i="4" s="1"/>
  <c r="K83" i="4"/>
  <c r="L83" i="4" s="1"/>
  <c r="K84" i="4"/>
  <c r="L84" i="4" s="1"/>
  <c r="K85" i="4"/>
  <c r="L85" i="4" s="1"/>
  <c r="K86" i="4"/>
  <c r="L86" i="4" s="1"/>
  <c r="K87" i="4"/>
  <c r="L87" i="4" s="1"/>
  <c r="K88" i="4"/>
  <c r="L88" i="4" s="1"/>
  <c r="K89" i="4"/>
  <c r="L89" i="4" s="1"/>
  <c r="K90" i="4"/>
  <c r="L90" i="4" s="1"/>
  <c r="K91" i="4"/>
  <c r="L91" i="4" s="1"/>
  <c r="K92" i="4"/>
  <c r="L92" i="4" s="1"/>
  <c r="K93" i="4"/>
  <c r="L93" i="4" s="1"/>
  <c r="K94" i="4"/>
  <c r="L94" i="4" s="1"/>
  <c r="K95" i="4"/>
  <c r="L95" i="4" s="1"/>
  <c r="K96" i="4"/>
  <c r="L96" i="4"/>
  <c r="K97" i="4"/>
  <c r="L97" i="4" s="1"/>
  <c r="K98" i="4"/>
  <c r="L98" i="4" s="1"/>
  <c r="K99" i="4"/>
  <c r="L99" i="4" s="1"/>
  <c r="K100" i="4"/>
  <c r="L100" i="4" s="1"/>
  <c r="K101" i="4"/>
  <c r="L101" i="4" s="1"/>
  <c r="K102" i="4"/>
  <c r="L102" i="4" s="1"/>
  <c r="K103" i="4"/>
  <c r="L103" i="4" s="1"/>
  <c r="K104" i="4"/>
  <c r="L104" i="4" s="1"/>
  <c r="K2" i="4"/>
  <c r="L2" i="4" s="1"/>
  <c r="H3" i="3" l="1"/>
  <c r="I3" i="3" s="1"/>
  <c r="H4" i="3"/>
  <c r="I4" i="3" s="1"/>
  <c r="H5" i="3"/>
  <c r="I5" i="3" s="1"/>
  <c r="H6" i="3"/>
  <c r="I6" i="3" s="1"/>
  <c r="H7" i="3"/>
  <c r="I7" i="3" s="1"/>
  <c r="H8" i="3"/>
  <c r="I8" i="3" s="1"/>
  <c r="H9" i="3"/>
  <c r="I9" i="3" s="1"/>
  <c r="H10" i="3"/>
  <c r="I10" i="3" s="1"/>
  <c r="H11" i="3"/>
  <c r="I11" i="3" s="1"/>
  <c r="H12" i="3"/>
  <c r="I12" i="3" s="1"/>
  <c r="H13" i="3"/>
  <c r="I13" i="3" s="1"/>
  <c r="H14" i="3"/>
  <c r="I14" i="3" s="1"/>
  <c r="H15" i="3"/>
  <c r="I15" i="3" s="1"/>
  <c r="H16" i="3"/>
  <c r="I16" i="3" s="1"/>
  <c r="H17" i="3"/>
  <c r="I17" i="3" s="1"/>
  <c r="H18" i="3"/>
  <c r="I18" i="3" s="1"/>
  <c r="H19" i="3"/>
  <c r="I19" i="3" s="1"/>
  <c r="H20" i="3"/>
  <c r="I20" i="3" s="1"/>
  <c r="H21" i="3"/>
  <c r="I21" i="3" s="1"/>
  <c r="H22" i="3"/>
  <c r="I22" i="3" s="1"/>
  <c r="H23" i="3"/>
  <c r="I23" i="3" s="1"/>
  <c r="H24" i="3"/>
  <c r="I24" i="3" s="1"/>
  <c r="H25" i="3"/>
  <c r="I25" i="3" s="1"/>
  <c r="H26" i="3"/>
  <c r="I26" i="3" s="1"/>
  <c r="H27" i="3"/>
  <c r="I27" i="3"/>
  <c r="H28" i="3"/>
  <c r="I28" i="3" s="1"/>
  <c r="H29" i="3"/>
  <c r="I29" i="3" s="1"/>
  <c r="H30" i="3"/>
  <c r="I30" i="3" s="1"/>
  <c r="H31" i="3"/>
  <c r="I31" i="3" s="1"/>
  <c r="H32" i="3"/>
  <c r="I32" i="3" s="1"/>
  <c r="H33" i="3"/>
  <c r="I33" i="3" s="1"/>
  <c r="H34" i="3"/>
  <c r="I34" i="3" s="1"/>
  <c r="H35" i="3"/>
  <c r="I35" i="3" s="1"/>
  <c r="H36" i="3"/>
  <c r="I36" i="3" s="1"/>
  <c r="H37" i="3"/>
  <c r="I37" i="3" s="1"/>
  <c r="H38" i="3"/>
  <c r="I38" i="3" s="1"/>
  <c r="H39" i="3"/>
  <c r="I39" i="3" s="1"/>
  <c r="H40" i="3"/>
  <c r="I40" i="3" s="1"/>
  <c r="H41" i="3"/>
  <c r="I41" i="3" s="1"/>
  <c r="H42" i="3"/>
  <c r="I42" i="3" s="1"/>
  <c r="H43" i="3"/>
  <c r="I43" i="3" s="1"/>
  <c r="H44" i="3"/>
  <c r="I44" i="3" s="1"/>
  <c r="H45" i="3"/>
  <c r="I45" i="3" s="1"/>
  <c r="H46" i="3"/>
  <c r="I46" i="3" s="1"/>
  <c r="H47" i="3"/>
  <c r="I47" i="3" s="1"/>
  <c r="H48" i="3"/>
  <c r="I48" i="3" s="1"/>
  <c r="H49" i="3"/>
  <c r="I49" i="3" s="1"/>
  <c r="H50" i="3"/>
  <c r="I50" i="3"/>
  <c r="H51" i="3"/>
  <c r="I51" i="3" s="1"/>
  <c r="H52" i="3"/>
  <c r="I52" i="3" s="1"/>
  <c r="H53" i="3"/>
  <c r="I53" i="3" s="1"/>
  <c r="H54" i="3"/>
  <c r="I54" i="3" s="1"/>
  <c r="H55" i="3"/>
  <c r="I55" i="3" s="1"/>
  <c r="H56" i="3"/>
  <c r="I56" i="3" s="1"/>
  <c r="H57" i="3"/>
  <c r="I57" i="3" s="1"/>
  <c r="H58" i="3"/>
  <c r="I58" i="3" s="1"/>
  <c r="H59" i="3"/>
  <c r="I59" i="3" s="1"/>
  <c r="H60" i="3"/>
  <c r="I60" i="3" s="1"/>
  <c r="H61" i="3"/>
  <c r="I61" i="3" s="1"/>
  <c r="H62" i="3"/>
  <c r="I62" i="3" s="1"/>
  <c r="H63" i="3"/>
  <c r="I63" i="3" s="1"/>
  <c r="H64" i="3"/>
  <c r="I64" i="3" s="1"/>
  <c r="H65" i="3"/>
  <c r="I65" i="3" s="1"/>
  <c r="H66" i="3"/>
  <c r="I66" i="3" s="1"/>
  <c r="H67" i="3"/>
  <c r="I67" i="3" s="1"/>
  <c r="H68" i="3"/>
  <c r="I68" i="3" s="1"/>
  <c r="H69" i="3"/>
  <c r="I69" i="3" s="1"/>
  <c r="H70" i="3"/>
  <c r="I70" i="3" s="1"/>
  <c r="H71" i="3"/>
  <c r="I71" i="3" s="1"/>
  <c r="H72" i="3"/>
  <c r="I72" i="3" s="1"/>
  <c r="H73" i="3"/>
  <c r="I73" i="3" s="1"/>
  <c r="H74" i="3"/>
  <c r="I74" i="3" s="1"/>
  <c r="H75" i="3"/>
  <c r="I75" i="3" s="1"/>
  <c r="H76" i="3"/>
  <c r="I76" i="3" s="1"/>
  <c r="H77" i="3"/>
  <c r="I77" i="3" s="1"/>
  <c r="H78" i="3"/>
  <c r="I78" i="3" s="1"/>
  <c r="H79" i="3"/>
  <c r="I79" i="3" s="1"/>
  <c r="H80" i="3"/>
  <c r="I80" i="3" s="1"/>
  <c r="H81" i="3"/>
  <c r="I81" i="3" s="1"/>
  <c r="H82" i="3"/>
  <c r="I82" i="3" s="1"/>
  <c r="H83" i="3"/>
  <c r="I83" i="3" s="1"/>
  <c r="H84" i="3"/>
  <c r="I84" i="3" s="1"/>
  <c r="H85" i="3"/>
  <c r="I85" i="3" s="1"/>
  <c r="H86" i="3"/>
  <c r="I86" i="3" s="1"/>
  <c r="H87" i="3"/>
  <c r="I87" i="3" s="1"/>
  <c r="H88" i="3"/>
  <c r="I88" i="3" s="1"/>
  <c r="H89" i="3"/>
  <c r="I89" i="3" s="1"/>
  <c r="H90" i="3"/>
  <c r="I90" i="3" s="1"/>
  <c r="H91" i="3"/>
  <c r="I91" i="3" s="1"/>
  <c r="H2" i="3"/>
  <c r="I2" i="3" s="1"/>
  <c r="H105" i="4"/>
</calcChain>
</file>

<file path=xl/sharedStrings.xml><?xml version="1.0" encoding="utf-8"?>
<sst xmlns="http://schemas.openxmlformats.org/spreadsheetml/2006/main" count="1502" uniqueCount="369">
  <si>
    <t>ACCOUNT</t>
  </si>
  <si>
    <t>VENDOR NUMBER</t>
  </si>
  <si>
    <t>Vendor name</t>
  </si>
  <si>
    <t>INVOICE NUMBER</t>
  </si>
  <si>
    <t>INVOICE DESCRIPTION</t>
  </si>
  <si>
    <t>REMAINING AMOUNT DISP</t>
  </si>
  <si>
    <t>5010-510010-99999-33110100-999999-999999</t>
  </si>
  <si>
    <t>M25790</t>
  </si>
  <si>
    <t>CTY TNHH MTV TM VA DV NGOC THOM</t>
  </si>
  <si>
    <t>1C23TNN_00065092</t>
  </si>
  <si>
    <t>1C23TNN_00065092,510010</t>
  </si>
  <si>
    <t>1C23TNN_00065093</t>
  </si>
  <si>
    <t>1C23TNN_00065093,510010</t>
  </si>
  <si>
    <t>1C23TNN_00065110</t>
  </si>
  <si>
    <t>1C23TNN_00065110,510010</t>
  </si>
  <si>
    <t>5010-510011-99999-33110100-999999-999999</t>
  </si>
  <si>
    <t>5010-510012-99999-33110100-999999-999999</t>
  </si>
  <si>
    <t>1C23TNN_00065098</t>
  </si>
  <si>
    <t>1C23TNN_00065098,510012</t>
  </si>
  <si>
    <t>5010-510013-99999-33110100-999999-999999</t>
  </si>
  <si>
    <t>5010-510014-99999-33110100-999999-999999</t>
  </si>
  <si>
    <t>5010-510015-99999-33110100-999999-999999</t>
  </si>
  <si>
    <t>5010-510016-99999-33110100-999999-999999</t>
  </si>
  <si>
    <t>1C23TNN_00065096</t>
  </si>
  <si>
    <t>1C23TNN_00065096,510016</t>
  </si>
  <si>
    <t>5010-510017-99999-33110100-999999-999999</t>
  </si>
  <si>
    <t>1C23TNN_00063611</t>
  </si>
  <si>
    <t>1C23TNN_00063611,510017</t>
  </si>
  <si>
    <t>1C23TNN_00065094</t>
  </si>
  <si>
    <t>1C23TNN_00065094,510017</t>
  </si>
  <si>
    <t>1C23TNN_00065095</t>
  </si>
  <si>
    <t>1C23TNN_00065095,510017</t>
  </si>
  <si>
    <t>5010-510018-99999-33110100-999999-999999</t>
  </si>
  <si>
    <t>1C23TNN_00065097</t>
  </si>
  <si>
    <t>1C23TNN_00065097,510018</t>
  </si>
  <si>
    <t>5010-510019-99999-33110100-999999-999999</t>
  </si>
  <si>
    <t>5010-510020-99999-33110100-999999-999999</t>
  </si>
  <si>
    <t>1C23TNN_00063610</t>
  </si>
  <si>
    <t>1C23TNN_00063610,510020</t>
  </si>
  <si>
    <t>5010-510021-99999-33110100-999999-999999</t>
  </si>
  <si>
    <t>5010-510022-99999-33110100-999999-999999</t>
  </si>
  <si>
    <t>1C23TNN_00065100</t>
  </si>
  <si>
    <t>1C23TNN_00065100,510022</t>
  </si>
  <si>
    <t>5010-510024-99999-33110100-999999-999999</t>
  </si>
  <si>
    <t>5010-510025-99999-33110100-999999-999999</t>
  </si>
  <si>
    <t>5010-510026-99999-33110100-999999-999999</t>
  </si>
  <si>
    <t>5010-510027-99999-33110100-999999-999999</t>
  </si>
  <si>
    <t>1C23TNN_00063608</t>
  </si>
  <si>
    <t>1C23TNN_00063608,510027</t>
  </si>
  <si>
    <t>1C23TNN_00065099</t>
  </si>
  <si>
    <t>1C23TNN_00065099,510027</t>
  </si>
  <si>
    <t>5010-510028-99999-33110100-999999-999999</t>
  </si>
  <si>
    <t>5010-510029-99999-33110100-999999-999999</t>
  </si>
  <si>
    <t>5010-520090-99999-33110100-999999-999999</t>
  </si>
  <si>
    <t>Số hóa đơn</t>
  </si>
  <si>
    <t>Ngày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</si>
  <si>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</si>
  <si>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</si>
  <si>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</si>
  <si>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</si>
  <si>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</si>
  <si>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</si>
  <si>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</si>
  <si>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</si>
  <si>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1C23TNN</t>
  </si>
  <si>
    <t>8%</t>
  </si>
  <si>
    <t>CHI NHÁNH CÔNG TY TNHH MM MEGA MARKET (VIỆT NAM) TẠI THÀNH PHỐ ĐÀ NẴNG</t>
  </si>
  <si>
    <t>0302249586-004</t>
  </si>
  <si>
    <t>CHI NHÁNH CÔNG TY TNHH MM MEGA MARKET (VIỆT NAM) TẠI THÀNH PHỐ NHA TRANG</t>
  </si>
  <si>
    <t>0302249586-011</t>
  </si>
  <si>
    <t>CHI NHÁNH CÔNG TY TNHH MM MEGA MARKET (VIỆT NAM) TẠI HẢI PHÒNG</t>
  </si>
  <si>
    <t>0302249586-003</t>
  </si>
  <si>
    <t>CÔNG TY TNHH MM MEGA MARKET (VIỆT NAM)</t>
  </si>
  <si>
    <t>0302249586</t>
  </si>
  <si>
    <t>CHI NHÁNH CÔNG TY TNHH MM MEGA MARKET (VIỆT NAM) TẠI KIÊN GIANG</t>
  </si>
  <si>
    <t>0302249586-015</t>
  </si>
  <si>
    <t>CHI NHÁNH CÔNG TY TNHH MM MEGA MARKET (VIỆT NAM) TẠI QUẢNG NINH</t>
  </si>
  <si>
    <t>0302249586-012</t>
  </si>
  <si>
    <t>CHI NHÁNH CÔNG TY TNHH MM MEGA MARKET (VIỆT NAM) TẠI THÀNH PHỐ CẦN THƠ</t>
  </si>
  <si>
    <t>0302249586-002</t>
  </si>
  <si>
    <t>CHI NHÁNH CÔNG TY TNHH MM MEGA MARKET (VIỆT NAM) TẠI THÀNH PHỐ BIÊN HÒA</t>
  </si>
  <si>
    <t>0302249586-005</t>
  </si>
  <si>
    <t>CHI NHÁNH CÔNG TY TNHH MM MEGA MARKET (VIỆT NAM) TẠI TỈNH AN GIANG</t>
  </si>
  <si>
    <t>0302249586-006</t>
  </si>
  <si>
    <t>CHI NHÁNH CÔNG TY TNHH MM MEGA MARKET (VIỆT NAM) TẠI TỈNH BÌNH ĐỊNH</t>
  </si>
  <si>
    <t>0302249586-007</t>
  </si>
  <si>
    <t>CHI NHÁNH CÔNG TY TNHH MM MEGA MARKET (VIỆT NAM) TẠI TỈNH BÀ RỊA - VŨNG TÀU</t>
  </si>
  <si>
    <t>0302249586-009</t>
  </si>
  <si>
    <t>CHI NHÁNH CÔNG TY TNHH MM MEGA MARKET (VIỆT NAM) TẠI THÀNH PHỐ HÀ NỘI</t>
  </si>
  <si>
    <t>0302249586-001</t>
  </si>
  <si>
    <t>CHI NHÁNH CÔNG TY TNHH MM MEGA MARKET (VIỆT NAM) TẠI TỈNH ĐẮK LẮK</t>
  </si>
  <si>
    <t>0302249586-014</t>
  </si>
  <si>
    <t>24362240</t>
  </si>
  <si>
    <t>CHI NHÁNH CÔNG TY TNHH MM MEGA MARKET (VIỆT NAM) TẠI TỈNH BÌNH DƯƠNG</t>
  </si>
  <si>
    <t>0302249586-008</t>
  </si>
  <si>
    <t>27391393</t>
  </si>
  <si>
    <t>20430301</t>
  </si>
  <si>
    <t>17272416</t>
  </si>
  <si>
    <t>10319885</t>
  </si>
  <si>
    <t>10320387</t>
  </si>
  <si>
    <t>17274846</t>
  </si>
  <si>
    <t>17274387</t>
  </si>
  <si>
    <t>16501385</t>
  </si>
  <si>
    <t>18239532</t>
  </si>
  <si>
    <t>12230020</t>
  </si>
  <si>
    <t>27393811</t>
  </si>
  <si>
    <t>22407232</t>
  </si>
  <si>
    <t>10323989</t>
  </si>
  <si>
    <t>19462227</t>
  </si>
  <si>
    <t>18242217</t>
  </si>
  <si>
    <t>25401495</t>
  </si>
  <si>
    <t>24371250</t>
  </si>
  <si>
    <t>16504369</t>
  </si>
  <si>
    <t>15186550</t>
  </si>
  <si>
    <t>17277149</t>
  </si>
  <si>
    <t>11275520</t>
  </si>
  <si>
    <t>14171178</t>
  </si>
  <si>
    <t>13036732</t>
  </si>
  <si>
    <t>14173118</t>
  </si>
  <si>
    <t>14173292</t>
  </si>
  <si>
    <t>26465888</t>
  </si>
  <si>
    <t>14173897</t>
  </si>
  <si>
    <t>Đến ngày 30.11.2023, MM còn nợ nhà cung cấp số tiền như sau:</t>
  </si>
  <si>
    <t>1C23TNN_00066560</t>
  </si>
  <si>
    <t>1C23TNN_00066560,510020</t>
  </si>
  <si>
    <t>1C23TNN_00065238</t>
  </si>
  <si>
    <t>1C23TNN_00065238,510018</t>
  </si>
  <si>
    <t>1C23TNN_00065242</t>
  </si>
  <si>
    <t>1C23TNN_00065242,510015</t>
  </si>
  <si>
    <t>1C23TNN_00065243</t>
  </si>
  <si>
    <t>1C23TNN_00065243,510017</t>
  </si>
  <si>
    <t>1C23TNN_00065244</t>
  </si>
  <si>
    <t>1C23TNN_00065244,510011</t>
  </si>
  <si>
    <t>1C23TNN_00065245</t>
  </si>
  <si>
    <t>1C23TNN_00065245,510014</t>
  </si>
  <si>
    <t>1C23TNN_00065246</t>
  </si>
  <si>
    <t>1C23TNN_00065246,510013</t>
  </si>
  <si>
    <t>1C23TNN_00065247</t>
  </si>
  <si>
    <t>1C23TNN_00065247,510014</t>
  </si>
  <si>
    <t>1C23TNN_00065248</t>
  </si>
  <si>
    <t>1C23TNN_00065248,510014</t>
  </si>
  <si>
    <t>1C23TNN_00065249</t>
  </si>
  <si>
    <t>1C23TNN_00065249,510026</t>
  </si>
  <si>
    <t>1C23TNN_00065250</t>
  </si>
  <si>
    <t>1C23TNN_00065250,510014</t>
  </si>
  <si>
    <t>1C23TNN_00065237</t>
  </si>
  <si>
    <t>1C23TNN_00065237,510019</t>
  </si>
  <si>
    <t>1C23TNN_00065239</t>
  </si>
  <si>
    <t>1C23TNN_00065239,510025</t>
  </si>
  <si>
    <t>1C23TNN_00065240</t>
  </si>
  <si>
    <t>1C23TNN_00065240,510024</t>
  </si>
  <si>
    <t>1C23TNN_00065241</t>
  </si>
  <si>
    <t>1C23TNN_00065241,510016</t>
  </si>
  <si>
    <t>1C23TNN_00066558</t>
  </si>
  <si>
    <t>1C23TNN_00066558,510015</t>
  </si>
  <si>
    <t>1C23TNN_00066559</t>
  </si>
  <si>
    <t>1C23TNN_00066559,510017</t>
  </si>
  <si>
    <t>1C23TNN_00066561</t>
  </si>
  <si>
    <t>1C23TNN_00066561,510022</t>
  </si>
  <si>
    <t>1C23TNN_00066562</t>
  </si>
  <si>
    <t>1C23TNN_00066562,510022</t>
  </si>
  <si>
    <t>1C23TNN_00066563</t>
  </si>
  <si>
    <t>1C23TNN_00066563,510021</t>
  </si>
  <si>
    <t>1C23TNN_00066564</t>
  </si>
  <si>
    <t>1C23TNN_00066564,510027</t>
  </si>
  <si>
    <t>1C23TNN_00066565</t>
  </si>
  <si>
    <t>1C23TNN_00066565,510029</t>
  </si>
  <si>
    <t>1C23TNN_00066566</t>
  </si>
  <si>
    <t>1C23TNN_00066566,510018</t>
  </si>
  <si>
    <t>1C23TNN_00066567</t>
  </si>
  <si>
    <t>1C23TNN_00066567,510010</t>
  </si>
  <si>
    <t>1C23TNN_00060821</t>
  </si>
  <si>
    <t>1C23TNN_00060821,510024</t>
  </si>
  <si>
    <t>1C23TNN_00067948</t>
  </si>
  <si>
    <t>1C23TNN_00067948,510024</t>
  </si>
  <si>
    <t>1C23TNN_00067949</t>
  </si>
  <si>
    <t>1C23TNN_00067949,510020</t>
  </si>
  <si>
    <t>1C23TNN_00067950</t>
  </si>
  <si>
    <t>1C23TNN_00067950,510017</t>
  </si>
  <si>
    <t>1C23TNN_00067951</t>
  </si>
  <si>
    <t>1C23TNN_00067951,510011</t>
  </si>
  <si>
    <t>1C23TNN_00067952</t>
  </si>
  <si>
    <t>1C23TNN_00067952,510025</t>
  </si>
  <si>
    <t>1C23TNN_00067960</t>
  </si>
  <si>
    <t>1C23TNN_00067960,510015</t>
  </si>
  <si>
    <t>1C23TNN_00067961</t>
  </si>
  <si>
    <t>1C23TNN_00067961,510012</t>
  </si>
  <si>
    <t>1C23TNN_00067962</t>
  </si>
  <si>
    <t>1C23TNN_00067962,510018</t>
  </si>
  <si>
    <t>1C23TNN_00067963</t>
  </si>
  <si>
    <t>1C23TNN_00067963,510029</t>
  </si>
  <si>
    <t>1C23TNN_00067954</t>
  </si>
  <si>
    <t>1C23TNN_00067954,510021</t>
  </si>
  <si>
    <t>1C23TNN_00067958</t>
  </si>
  <si>
    <t>1C23TNN_00067958,510017</t>
  </si>
  <si>
    <t>1C23TNN_00067953</t>
  </si>
  <si>
    <t>1C23TNN_00067953,510028</t>
  </si>
  <si>
    <t>1C23TNN_00067959</t>
  </si>
  <si>
    <t>1C23TNN_00067959,510016</t>
  </si>
  <si>
    <t>1C23TNN_00069565</t>
  </si>
  <si>
    <t>1C23TNN_00069565,510010</t>
  </si>
  <si>
    <t>1C23TNN_00069566</t>
  </si>
  <si>
    <t>1C23TNN_00069566,510019</t>
  </si>
  <si>
    <t>5010-510023-99999-33110100-999999-999999</t>
  </si>
  <si>
    <t>1C23TNN_00069568</t>
  </si>
  <si>
    <t>1C23TNN_00069568,510023</t>
  </si>
  <si>
    <t>1C23TNN_00069569</t>
  </si>
  <si>
    <t>1C23TNN_00069569,510017</t>
  </si>
  <si>
    <t>1C23TNN_00069570</t>
  </si>
  <si>
    <t>1C23TNN_00069570,510016</t>
  </si>
  <si>
    <t>1C23TNN_00069571</t>
  </si>
  <si>
    <t>1C23TNN_00069571,510012</t>
  </si>
  <si>
    <t>1C23TNN_00069574</t>
  </si>
  <si>
    <t>1C23TNN_00069574,510025</t>
  </si>
  <si>
    <t>1C23TNN_00069575</t>
  </si>
  <si>
    <t>1C23TNN_00069575,510014</t>
  </si>
  <si>
    <t>1C23TNN_00069576</t>
  </si>
  <si>
    <t>1C23TNN_00069576,520090</t>
  </si>
  <si>
    <t>1C23TNN_00069577</t>
  </si>
  <si>
    <t>1C23TNN_00069577,510013</t>
  </si>
  <si>
    <t>1C23TNN_00069578</t>
  </si>
  <si>
    <t>1C23TNN_00069578,510026</t>
  </si>
  <si>
    <t>1C23TNN_00069579</t>
  </si>
  <si>
    <t>1C23TNN_00069579,510026</t>
  </si>
  <si>
    <t>1C23TNN_00069580</t>
  </si>
  <si>
    <t>1C23TNN_00069580,510014</t>
  </si>
  <si>
    <t>1C23TNN_00069572</t>
  </si>
  <si>
    <t>1C23TNN_00069572,510027</t>
  </si>
  <si>
    <t>1C23TNN_00069573</t>
  </si>
  <si>
    <t>1C23TNN_00069573,510024</t>
  </si>
  <si>
    <t>1C23TNN_00071514</t>
  </si>
  <si>
    <t>1C23TNN_00071514,510010</t>
  </si>
  <si>
    <t>1C23TNN_00071515</t>
  </si>
  <si>
    <t>1C23TNN_00071515,510018</t>
  </si>
  <si>
    <t>1C23TNN_00071516</t>
  </si>
  <si>
    <t>1C23TNN_00071516,510018</t>
  </si>
  <si>
    <t>1C23TNN_00071517</t>
  </si>
  <si>
    <t>1C23TNN_00071517,510019</t>
  </si>
  <si>
    <t>1C23TNN_00071518</t>
  </si>
  <si>
    <t>1C23TNN_00071518,510019</t>
  </si>
  <si>
    <t>1C23TNN_00071519</t>
  </si>
  <si>
    <t>1C23TNN_00071519,510017</t>
  </si>
  <si>
    <t>1C23TNN_00071520</t>
  </si>
  <si>
    <t>1C23TNN_00071520,510016</t>
  </si>
  <si>
    <t>1C23TNN_00071521</t>
  </si>
  <si>
    <t>1C23TNN_00071521,510027</t>
  </si>
  <si>
    <t>1C23TNN_00071522</t>
  </si>
  <si>
    <t>1C23TNN_00071522,510011</t>
  </si>
  <si>
    <t>1C23TNN_00071523</t>
  </si>
  <si>
    <t>1C23TNN_00071523,510012</t>
  </si>
  <si>
    <t>1C23TNN_00071524</t>
  </si>
  <si>
    <t>1C23TNN_00071524,510022</t>
  </si>
  <si>
    <t>1C23TNN_00071525</t>
  </si>
  <si>
    <t>1C23TNN_00071525,510025</t>
  </si>
  <si>
    <t>1C23TNN_00071526</t>
  </si>
  <si>
    <t>1C23TNN_00071526,510028</t>
  </si>
  <si>
    <t>1C23TNN_00071527</t>
  </si>
  <si>
    <t>1C23TNN_00071527,510021</t>
  </si>
  <si>
    <t>1C23TNN_00071528</t>
  </si>
  <si>
    <t>1C23TNN_00071528,510020</t>
  </si>
  <si>
    <t>1C23TNN_00071529</t>
  </si>
  <si>
    <t>1C23TNN_00071529,510015</t>
  </si>
  <si>
    <t>1C23TNN_00071530</t>
  </si>
  <si>
    <t>1C23TNN_00071530,510014</t>
  </si>
  <si>
    <t>1C23TNN_00071531</t>
  </si>
  <si>
    <t>1C23TNN_00071531,520090</t>
  </si>
  <si>
    <t>1C23TNN_00071532</t>
  </si>
  <si>
    <t>1C23TNN_00071532,520090</t>
  </si>
  <si>
    <t>1C23TNN_00071539</t>
  </si>
  <si>
    <t>1C23TNN_00071539,510010</t>
  </si>
  <si>
    <t>K23TBP 433</t>
  </si>
  <si>
    <t>K23TBP 433,510011</t>
  </si>
  <si>
    <t>K23TDL 377</t>
  </si>
  <si>
    <t>K23TDL 377,510027</t>
  </si>
  <si>
    <t>K23TKG 456</t>
  </si>
  <si>
    <t>K23TKG 456,510028</t>
  </si>
  <si>
    <t>K23TKH 529</t>
  </si>
  <si>
    <t>K23TKH 529,510025</t>
  </si>
  <si>
    <t>1K23TBP</t>
  </si>
  <si>
    <t>Hàng trả - Mega Bình Phú - phiếu MH004080 - mega0002</t>
  </si>
  <si>
    <t>1K23TDL</t>
  </si>
  <si>
    <t>Hàng trả - Mega Đắk Lắk - MEGA-014</t>
  </si>
  <si>
    <t>1K23TKG</t>
  </si>
  <si>
    <t>Hàng trả - Mega Kiên Giang - phiếu MH004148 - MEGA-015</t>
  </si>
  <si>
    <t>1K23TKH</t>
  </si>
  <si>
    <t>Hàng trả - Mega Nha Trang - phiếu MH004221 - MEGA-011</t>
  </si>
  <si>
    <t>15187593</t>
  </si>
  <si>
    <t>17278858</t>
  </si>
  <si>
    <t>20435372</t>
  </si>
  <si>
    <t>22408487</t>
  </si>
  <si>
    <t>22409788</t>
  </si>
  <si>
    <t>21272319</t>
  </si>
  <si>
    <t>27396069</t>
  </si>
  <si>
    <t>29208594</t>
  </si>
  <si>
    <t>18244243</t>
  </si>
  <si>
    <t>10327778</t>
  </si>
  <si>
    <t>24373537</t>
  </si>
  <si>
    <t>20436969</t>
  </si>
  <si>
    <t>17281740</t>
  </si>
  <si>
    <t>11278716</t>
  </si>
  <si>
    <t>25404875</t>
  </si>
  <si>
    <t>28399610</t>
  </si>
  <si>
    <t>21274024</t>
  </si>
  <si>
    <t>17282500</t>
  </si>
  <si>
    <t>16508422</t>
  </si>
  <si>
    <t>15190334</t>
  </si>
  <si>
    <t>12236362</t>
  </si>
  <si>
    <t>18245645</t>
  </si>
  <si>
    <t>29210018</t>
  </si>
  <si>
    <t>10331508</t>
  </si>
  <si>
    <t>19465923</t>
  </si>
  <si>
    <t>25406410</t>
  </si>
  <si>
    <t>23266938</t>
  </si>
  <si>
    <t>CHI NHÁNH CÔNG TY TNHH MM MEGA MARKET ( VIỆT NAM) TẠI TỈNH NGHỆ AN</t>
  </si>
  <si>
    <t>0302249586-013</t>
  </si>
  <si>
    <t>17283948</t>
  </si>
  <si>
    <t>16510183</t>
  </si>
  <si>
    <t>12239646</t>
  </si>
  <si>
    <t>27401045</t>
  </si>
  <si>
    <t>24376698</t>
  </si>
  <si>
    <t>25407328</t>
  </si>
  <si>
    <t>14177320</t>
  </si>
  <si>
    <t>90375647</t>
  </si>
  <si>
    <t>13044882</t>
  </si>
  <si>
    <t>26468568</t>
  </si>
  <si>
    <t>26469585</t>
  </si>
  <si>
    <t>14176676</t>
  </si>
  <si>
    <t>10335163</t>
  </si>
  <si>
    <t>18249934</t>
  </si>
  <si>
    <t>18250845</t>
  </si>
  <si>
    <t>19469153</t>
  </si>
  <si>
    <t>19470356</t>
  </si>
  <si>
    <t>17287163</t>
  </si>
  <si>
    <t>16513071</t>
  </si>
  <si>
    <t>27402788</t>
  </si>
  <si>
    <t>11285081</t>
  </si>
  <si>
    <t>12242865</t>
  </si>
  <si>
    <t>22416916</t>
  </si>
  <si>
    <t>25409636</t>
  </si>
  <si>
    <t>28404620</t>
  </si>
  <si>
    <t>21278206</t>
  </si>
  <si>
    <t>20443065</t>
  </si>
  <si>
    <t>15195782</t>
  </si>
  <si>
    <t>14180398</t>
  </si>
  <si>
    <t>90378293</t>
  </si>
  <si>
    <t>90378360</t>
  </si>
  <si>
    <t>10338925</t>
  </si>
  <si>
    <t>15197595</t>
  </si>
  <si>
    <t>25411164</t>
  </si>
  <si>
    <t>17289873</t>
  </si>
  <si>
    <t>12246110</t>
  </si>
  <si>
    <t>11288374</t>
  </si>
  <si>
    <t>14180924</t>
  </si>
  <si>
    <t>13049678</t>
  </si>
  <si>
    <t>13050273</t>
  </si>
  <si>
    <t>13050565</t>
  </si>
  <si>
    <t>14182726</t>
  </si>
  <si>
    <t>26474984</t>
  </si>
  <si>
    <t>14184491</t>
  </si>
  <si>
    <t>Ngày TT</t>
  </si>
  <si>
    <t>Ghi nhận</t>
  </si>
  <si>
    <t>Mã NCC</t>
  </si>
  <si>
    <t>Ký tự hóa đơn</t>
  </si>
  <si>
    <t>Số PO</t>
  </si>
  <si>
    <t>Số tiền</t>
  </si>
  <si>
    <t>Ngày nhận hàng</t>
  </si>
  <si>
    <t>Ngày gửi hóa đơn</t>
  </si>
  <si>
    <t>MM's Note - 12/12/2023</t>
  </si>
  <si>
    <t>MM chưa nhận 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</si>
</sst>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13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i/>
      <sz val="12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0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C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4" fillId="2" borderId="0" xfId="0" applyNumberFormat="1" applyFont="1" applyFill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3" fontId="6" fillId="0" borderId="5" xfId="0" applyNumberFormat="1" applyFont="1" applyBorder="1" applyAlignment="1">
      <alignment horizontal="right" vertical="center"/>
    </xf>
    <xf numFmtId="14" fontId="7" fillId="3" borderId="6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38" fontId="7" fillId="3" borderId="7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38" fontId="8" fillId="0" borderId="8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6" fillId="0" borderId="5" xfId="0" applyNumberFormat="1" applyFont="1" applyBorder="1" applyAlignment="1">
      <alignment vertical="center"/>
    </xf>
    <xf numFmtId="164" fontId="0" fillId="0" borderId="0" xfId="1" applyNumberFormat="1" applyFont="1"/>
    <xf numFmtId="38" fontId="0" fillId="0" borderId="0" xfId="0" applyNumberFormat="1"/>
    <xf numFmtId="14" fontId="8" fillId="0" borderId="8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horizontal="right" vertical="center" wrapText="1"/>
    </xf>
    <xf numFmtId="0" fontId="3" fillId="2" borderId="5" xfId="0" applyNumberFormat="1" applyFont="1" applyFill="1" applyBorder="1" applyAlignment="1">
      <alignment horizontal="right" vertical="center" wrapText="1"/>
    </xf>
    <xf numFmtId="3" fontId="3" fillId="4" borderId="5" xfId="0" applyNumberFormat="1" applyFont="1" applyFill="1" applyBorder="1" applyAlignment="1">
      <alignment horizontal="right" vertical="center" wrapText="1"/>
    </xf>
    <xf numFmtId="14" fontId="3" fillId="4" borderId="5" xfId="0" applyNumberFormat="1" applyFont="1" applyFill="1" applyBorder="1" applyAlignment="1">
      <alignment horizontal="right" vertical="center" wrapText="1"/>
    </xf>
    <xf numFmtId="3" fontId="10" fillId="4" borderId="5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11" fillId="5" borderId="3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right" vertical="center" wrapText="1"/>
    </xf>
    <xf numFmtId="0" fontId="12" fillId="4" borderId="5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MMVN_ExportInvoiceList%20(8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InvoiceList"/>
    </sheetNames>
    <sheetDataSet>
      <sheetData sheetId="0">
        <row r="1">
          <cell r="D1" t="str">
            <v>Số hóa đơn</v>
          </cell>
          <cell r="E1" t="str">
            <v>Số đặt hàng</v>
          </cell>
          <cell r="F1" t="str">
            <v>Tổng giá trị</v>
          </cell>
          <cell r="G1" t="str">
            <v>Ngày nhập HĐ</v>
          </cell>
          <cell r="H1" t="str">
            <v>Ngày xử lý</v>
          </cell>
          <cell r="I1" t="str">
            <v>Ngày đến hạn</v>
          </cell>
          <cell r="J1" t="str">
            <v>Phụ trách</v>
          </cell>
          <cell r="K1" t="str">
            <v>Khóa bởi</v>
          </cell>
          <cell r="L1" t="str">
            <v>Ngày khóa</v>
          </cell>
          <cell r="M1" t="str">
            <v>Trạng thái giữ</v>
          </cell>
          <cell r="N1" t="str">
            <v>Lý do giữ</v>
          </cell>
          <cell r="O1" t="str">
            <v>Ghi chú</v>
          </cell>
        </row>
        <row r="2">
          <cell r="D2">
            <v>66564</v>
          </cell>
          <cell r="E2">
            <v>27396069</v>
          </cell>
          <cell r="F2">
            <v>2785536</v>
          </cell>
          <cell r="G2">
            <v>45234.000347222223</v>
          </cell>
          <cell r="J2" t="str">
            <v>Do Thi Bich Lieu</v>
          </cell>
          <cell r="M2" t="str">
            <v>No</v>
          </cell>
          <cell r="O2" t="str">
            <v>12/Đã thanh toán 11/2023</v>
          </cell>
        </row>
        <row r="3">
          <cell r="D3">
            <v>66567</v>
          </cell>
          <cell r="E3">
            <v>10327778</v>
          </cell>
          <cell r="F3">
            <v>5726365</v>
          </cell>
          <cell r="G3">
            <v>45234.000347222223</v>
          </cell>
          <cell r="J3" t="str">
            <v>Do Thi Bich Lieu</v>
          </cell>
          <cell r="M3" t="str">
            <v>No</v>
          </cell>
          <cell r="O3" t="str">
            <v>12/Đã thanh toán 11/2023</v>
          </cell>
        </row>
        <row r="4">
          <cell r="D4">
            <v>66566</v>
          </cell>
          <cell r="E4">
            <v>18244243</v>
          </cell>
          <cell r="F4">
            <v>3771252</v>
          </cell>
          <cell r="G4">
            <v>45234.000347222223</v>
          </cell>
          <cell r="J4" t="str">
            <v>Do Thi Bich Lieu</v>
          </cell>
          <cell r="M4" t="str">
            <v>No</v>
          </cell>
          <cell r="O4" t="str">
            <v>12/Đã thanh toán 11/2023</v>
          </cell>
        </row>
        <row r="5">
          <cell r="D5">
            <v>66565</v>
          </cell>
          <cell r="E5">
            <v>29208594</v>
          </cell>
          <cell r="F5">
            <v>2571826</v>
          </cell>
          <cell r="G5">
            <v>45234.000347222223</v>
          </cell>
          <cell r="J5" t="str">
            <v>Do Thi Bich Lieu</v>
          </cell>
          <cell r="M5" t="str">
            <v>No</v>
          </cell>
          <cell r="O5" t="str">
            <v>12/Đã thanh toán 11/2023</v>
          </cell>
        </row>
        <row r="6">
          <cell r="D6">
            <v>66559</v>
          </cell>
          <cell r="E6">
            <v>17278858</v>
          </cell>
          <cell r="F6">
            <v>2785536</v>
          </cell>
          <cell r="G6">
            <v>45234.000347222223</v>
          </cell>
          <cell r="J6" t="str">
            <v>Do Thi Bich Lieu</v>
          </cell>
          <cell r="M6" t="str">
            <v>No</v>
          </cell>
          <cell r="O6" t="str">
            <v>12/Đã thanh toán 11/2023</v>
          </cell>
        </row>
        <row r="7">
          <cell r="D7">
            <v>66562</v>
          </cell>
          <cell r="E7">
            <v>22409788</v>
          </cell>
          <cell r="F7">
            <v>541976</v>
          </cell>
          <cell r="G7">
            <v>45234.000347222223</v>
          </cell>
          <cell r="J7" t="str">
            <v>Do Thi Bich Lieu</v>
          </cell>
          <cell r="M7" t="str">
            <v>No</v>
          </cell>
          <cell r="O7" t="str">
            <v>12/Đã thanh toán 11/2023</v>
          </cell>
        </row>
        <row r="8">
          <cell r="D8">
            <v>66563</v>
          </cell>
          <cell r="E8">
            <v>21272319</v>
          </cell>
          <cell r="F8">
            <v>1586110</v>
          </cell>
          <cell r="G8">
            <v>45234.000347222223</v>
          </cell>
          <cell r="J8" t="str">
            <v>Do Thi Bich Lieu</v>
          </cell>
          <cell r="M8" t="str">
            <v>No</v>
          </cell>
          <cell r="O8" t="str">
            <v>12/Đã thanh toán 11/2023</v>
          </cell>
        </row>
        <row r="9">
          <cell r="D9">
            <v>66558</v>
          </cell>
          <cell r="E9">
            <v>15187593</v>
          </cell>
          <cell r="F9">
            <v>541976</v>
          </cell>
          <cell r="G9">
            <v>45234.000347222223</v>
          </cell>
          <cell r="J9" t="str">
            <v>Do Thi Bich Lieu</v>
          </cell>
          <cell r="M9" t="str">
            <v>No</v>
          </cell>
          <cell r="O9" t="str">
            <v>12/Đã thanh toán 11/2023</v>
          </cell>
        </row>
        <row r="10">
          <cell r="D10">
            <v>66561</v>
          </cell>
          <cell r="E10">
            <v>22408487</v>
          </cell>
          <cell r="F10">
            <v>6343078</v>
          </cell>
          <cell r="G10">
            <v>45234.000347222223</v>
          </cell>
          <cell r="J10" t="str">
            <v>Do Thi Bich Lieu</v>
          </cell>
          <cell r="M10" t="str">
            <v>No</v>
          </cell>
          <cell r="O10" t="str">
            <v>12/Đã thanh toán 11/2023</v>
          </cell>
        </row>
        <row r="11">
          <cell r="D11">
            <v>66560</v>
          </cell>
          <cell r="E11">
            <v>20435372</v>
          </cell>
          <cell r="F11">
            <v>1199426</v>
          </cell>
          <cell r="G11">
            <v>45234.000347222223</v>
          </cell>
          <cell r="J11" t="str">
            <v>Do Thi Bich Lieu</v>
          </cell>
          <cell r="M11" t="str">
            <v>No</v>
          </cell>
          <cell r="O11" t="str">
            <v>12/Đã thanh toán 11/2023</v>
          </cell>
        </row>
        <row r="12">
          <cell r="D12">
            <v>66814</v>
          </cell>
          <cell r="E12">
            <v>11138160</v>
          </cell>
          <cell r="F12">
            <v>1083953</v>
          </cell>
          <cell r="G12">
            <v>45238.000347222223</v>
          </cell>
          <cell r="J12" t="str">
            <v>Do Thi Bich Lieu</v>
          </cell>
          <cell r="M12" t="str">
            <v>No</v>
          </cell>
          <cell r="O12" t="str">
            <v>11/Đã thanh toán 24/2023</v>
          </cell>
        </row>
        <row r="13">
          <cell r="D13">
            <v>67958</v>
          </cell>
          <cell r="E13">
            <v>17282500</v>
          </cell>
          <cell r="F13">
            <v>3056524</v>
          </cell>
          <cell r="G13">
            <v>45241.000347222223</v>
          </cell>
          <cell r="H13">
            <v>45242.000347222223</v>
          </cell>
          <cell r="I13">
            <v>45276.000347222223</v>
          </cell>
          <cell r="J13" t="str">
            <v>Do Thi Bich Lieu</v>
          </cell>
          <cell r="M13" t="str">
            <v>No</v>
          </cell>
          <cell r="O13" t="str">
            <v>Lịch thanh toán: Monthly at 10 &amp; 24</v>
          </cell>
        </row>
        <row r="14">
          <cell r="D14">
            <v>67950</v>
          </cell>
          <cell r="E14">
            <v>17281740</v>
          </cell>
          <cell r="F14">
            <v>1199426</v>
          </cell>
          <cell r="G14">
            <v>45241.000347222223</v>
          </cell>
          <cell r="H14">
            <v>45241.000347222223</v>
          </cell>
          <cell r="I14">
            <v>45273.000347222223</v>
          </cell>
          <cell r="J14" t="str">
            <v>Do Thi Bich Lieu</v>
          </cell>
          <cell r="M14" t="str">
            <v>No</v>
          </cell>
          <cell r="O14" t="str">
            <v>Lịch thanh toán: Monthly at 10 &amp; 24</v>
          </cell>
        </row>
        <row r="15">
          <cell r="D15">
            <v>67951</v>
          </cell>
          <cell r="E15">
            <v>11278716</v>
          </cell>
          <cell r="F15">
            <v>7704839</v>
          </cell>
          <cell r="G15">
            <v>45241.000347222223</v>
          </cell>
          <cell r="H15">
            <v>45241.000347222223</v>
          </cell>
          <cell r="I15">
            <v>45274.000347222223</v>
          </cell>
          <cell r="J15" t="str">
            <v>Do Thi Bich Lieu</v>
          </cell>
          <cell r="M15" t="str">
            <v>No</v>
          </cell>
          <cell r="O15" t="str">
            <v>Lịch thanh toán: Monthly at 10 &amp; 24</v>
          </cell>
        </row>
        <row r="16">
          <cell r="D16">
            <v>67952</v>
          </cell>
          <cell r="E16">
            <v>25404875</v>
          </cell>
          <cell r="F16">
            <v>6729761</v>
          </cell>
          <cell r="G16">
            <v>45241.000347222223</v>
          </cell>
          <cell r="H16">
            <v>45241.000347222223</v>
          </cell>
          <cell r="I16">
            <v>45275.000347222223</v>
          </cell>
          <cell r="J16" t="str">
            <v>Do Thi Bich Lieu</v>
          </cell>
          <cell r="M16" t="str">
            <v>No</v>
          </cell>
          <cell r="O16" t="str">
            <v>Lịch thanh toán: Monthly at 10 &amp; 24</v>
          </cell>
        </row>
        <row r="17">
          <cell r="D17">
            <v>67960</v>
          </cell>
          <cell r="E17">
            <v>15190334</v>
          </cell>
          <cell r="F17">
            <v>2785536</v>
          </cell>
          <cell r="G17">
            <v>45241.000347222223</v>
          </cell>
          <cell r="H17">
            <v>45241.000347222223</v>
          </cell>
          <cell r="I17">
            <v>45275.000347222223</v>
          </cell>
          <cell r="J17" t="str">
            <v>Do Thi Bich Lieu</v>
          </cell>
          <cell r="M17" t="str">
            <v>No</v>
          </cell>
          <cell r="O17" t="str">
            <v>Lịch thanh toán: Monthly at 10 &amp; 24</v>
          </cell>
        </row>
        <row r="18">
          <cell r="D18">
            <v>67961</v>
          </cell>
          <cell r="E18">
            <v>12236362</v>
          </cell>
          <cell r="F18">
            <v>7583242</v>
          </cell>
          <cell r="G18">
            <v>45241.000347222223</v>
          </cell>
          <cell r="H18">
            <v>45241.000347222223</v>
          </cell>
          <cell r="I18">
            <v>45272.000347222223</v>
          </cell>
          <cell r="J18" t="str">
            <v>Do Thi Bich Lieu</v>
          </cell>
          <cell r="M18" t="str">
            <v>No</v>
          </cell>
          <cell r="O18" t="str">
            <v>Lịch thanh toán: Monthly at 10 &amp; 24</v>
          </cell>
        </row>
        <row r="19">
          <cell r="D19">
            <v>67962</v>
          </cell>
          <cell r="E19">
            <v>18245645</v>
          </cell>
          <cell r="F19">
            <v>2857604</v>
          </cell>
          <cell r="G19">
            <v>45241.000347222223</v>
          </cell>
          <cell r="H19">
            <v>45241.000347222223</v>
          </cell>
          <cell r="I19">
            <v>45272.000347222223</v>
          </cell>
          <cell r="J19" t="str">
            <v>Do Thi Bich Lieu</v>
          </cell>
          <cell r="M19" t="str">
            <v>No</v>
          </cell>
          <cell r="O19" t="str">
            <v>Lịch thanh toán: Monthly at 10 &amp; 24</v>
          </cell>
        </row>
        <row r="20">
          <cell r="D20">
            <v>67959</v>
          </cell>
          <cell r="E20">
            <v>16508422</v>
          </cell>
          <cell r="F20">
            <v>1857098</v>
          </cell>
          <cell r="G20">
            <v>45241.000347222223</v>
          </cell>
          <cell r="H20">
            <v>45243.000347222223</v>
          </cell>
          <cell r="I20">
            <v>45278.000347222223</v>
          </cell>
          <cell r="J20" t="str">
            <v>Do Thi Bich Lieu</v>
          </cell>
          <cell r="M20" t="str">
            <v>No</v>
          </cell>
          <cell r="O20" t="str">
            <v>Lịch thanh toán: Monthly at 10 &amp; 24</v>
          </cell>
        </row>
        <row r="21">
          <cell r="D21">
            <v>67953</v>
          </cell>
          <cell r="E21">
            <v>28399610</v>
          </cell>
          <cell r="F21">
            <v>4970678</v>
          </cell>
          <cell r="G21">
            <v>45241.000347222223</v>
          </cell>
          <cell r="H21">
            <v>45243.000347222223</v>
          </cell>
          <cell r="I21">
            <v>45277.000347222223</v>
          </cell>
          <cell r="J21" t="str">
            <v>Do Thi Bich Lieu</v>
          </cell>
          <cell r="M21" t="str">
            <v>No</v>
          </cell>
          <cell r="O21" t="str">
            <v>Lịch thanh toán: Monthly at 10 &amp; 24</v>
          </cell>
        </row>
        <row r="22">
          <cell r="D22">
            <v>67954</v>
          </cell>
          <cell r="E22">
            <v>21274024</v>
          </cell>
          <cell r="F22">
            <v>2315628</v>
          </cell>
          <cell r="G22">
            <v>45241.000347222223</v>
          </cell>
          <cell r="H22">
            <v>45242.000347222223</v>
          </cell>
          <cell r="I22">
            <v>45276.000347222223</v>
          </cell>
          <cell r="J22" t="str">
            <v>Do Thi Bich Lieu</v>
          </cell>
          <cell r="M22" t="str">
            <v>No</v>
          </cell>
          <cell r="O22" t="str">
            <v>Lịch thanh toán: Monthly at 10 &amp; 24</v>
          </cell>
        </row>
        <row r="23">
          <cell r="D23">
            <v>67963</v>
          </cell>
          <cell r="E23">
            <v>29210018</v>
          </cell>
          <cell r="F23">
            <v>1199426</v>
          </cell>
          <cell r="G23">
            <v>45241.000347222223</v>
          </cell>
          <cell r="H23">
            <v>45241.000347222223</v>
          </cell>
          <cell r="I23">
            <v>45272.000347222223</v>
          </cell>
          <cell r="J23" t="str">
            <v>Do Thi Bich Lieu</v>
          </cell>
          <cell r="M23" t="str">
            <v>No</v>
          </cell>
          <cell r="O23" t="str">
            <v>Lịch thanh toán: Monthly at 10 &amp; 24</v>
          </cell>
        </row>
        <row r="24">
          <cell r="D24">
            <v>67948</v>
          </cell>
          <cell r="E24">
            <v>24373537</v>
          </cell>
          <cell r="F24">
            <v>3984962</v>
          </cell>
          <cell r="G24">
            <v>45241.000347222223</v>
          </cell>
          <cell r="H24">
            <v>45241.000347222223</v>
          </cell>
          <cell r="I24">
            <v>45275.000347222223</v>
          </cell>
          <cell r="J24" t="str">
            <v>Do Thi Bich Lieu</v>
          </cell>
          <cell r="M24" t="str">
            <v>No</v>
          </cell>
          <cell r="O24" t="str">
            <v>Lịch thanh toán: Monthly at 10 &amp; 24</v>
          </cell>
        </row>
        <row r="25">
          <cell r="D25">
            <v>67949</v>
          </cell>
          <cell r="E25">
            <v>20436969</v>
          </cell>
          <cell r="F25">
            <v>1413958</v>
          </cell>
          <cell r="G25">
            <v>45241.000347222223</v>
          </cell>
          <cell r="H25">
            <v>45241.000347222223</v>
          </cell>
          <cell r="I25">
            <v>45272.000347222223</v>
          </cell>
          <cell r="J25" t="str">
            <v>Do Thi Bich Lieu</v>
          </cell>
          <cell r="M25" t="str">
            <v>No</v>
          </cell>
          <cell r="O25" t="str">
            <v>Lịch thanh toán: Monthly at 10 &amp; 24</v>
          </cell>
        </row>
        <row r="26">
          <cell r="D26">
            <v>69565</v>
          </cell>
          <cell r="E26">
            <v>10331508</v>
          </cell>
          <cell r="F26">
            <v>5798434</v>
          </cell>
          <cell r="G26">
            <v>45248.000347222223</v>
          </cell>
          <cell r="H26">
            <v>45248.000347222223</v>
          </cell>
          <cell r="I26">
            <v>45275.000347222223</v>
          </cell>
          <cell r="J26" t="str">
            <v>Do Thi Bich Lieu</v>
          </cell>
          <cell r="M26" t="str">
            <v>No</v>
          </cell>
          <cell r="O26" t="str">
            <v>Lịch thanh toán: Monthly at 10 &amp; 24</v>
          </cell>
        </row>
        <row r="27">
          <cell r="D27">
            <v>69579</v>
          </cell>
          <cell r="E27">
            <v>26469585</v>
          </cell>
          <cell r="F27">
            <v>5357362</v>
          </cell>
          <cell r="G27">
            <v>45248.000347222223</v>
          </cell>
          <cell r="H27">
            <v>45248.000347222223</v>
          </cell>
          <cell r="I27">
            <v>45274.000347222223</v>
          </cell>
          <cell r="J27" t="str">
            <v>Do Thi Bich Lieu</v>
          </cell>
          <cell r="M27" t="str">
            <v>No</v>
          </cell>
          <cell r="O27" t="str">
            <v>Lịch thanh toán: Monthly at 10 &amp; 24</v>
          </cell>
        </row>
        <row r="28">
          <cell r="D28">
            <v>69574</v>
          </cell>
          <cell r="E28">
            <v>25407328</v>
          </cell>
          <cell r="F28">
            <v>1470415</v>
          </cell>
          <cell r="G28">
            <v>45248.000347222223</v>
          </cell>
          <cell r="H28">
            <v>45248.000347222223</v>
          </cell>
          <cell r="I28">
            <v>45282.000347222223</v>
          </cell>
          <cell r="J28" t="str">
            <v>Do Thi Bich Lieu</v>
          </cell>
          <cell r="M28" t="str">
            <v>No</v>
          </cell>
          <cell r="O28" t="str">
            <v>Lịch thanh toán: Monthly at 10 &amp; 24</v>
          </cell>
        </row>
        <row r="29">
          <cell r="D29">
            <v>69566</v>
          </cell>
          <cell r="E29">
            <v>19465923</v>
          </cell>
          <cell r="F29">
            <v>2078968</v>
          </cell>
          <cell r="G29">
            <v>45248.000347222223</v>
          </cell>
          <cell r="H29">
            <v>45248.000347222223</v>
          </cell>
          <cell r="I29">
            <v>45275.000347222223</v>
          </cell>
          <cell r="J29" t="str">
            <v>Do Thi Bich Lieu</v>
          </cell>
          <cell r="M29" t="str">
            <v>No</v>
          </cell>
          <cell r="O29" t="str">
            <v>Lịch thanh toán: Monthly at 10 &amp; 24</v>
          </cell>
        </row>
        <row r="30">
          <cell r="D30">
            <v>69571</v>
          </cell>
          <cell r="E30">
            <v>12239646</v>
          </cell>
          <cell r="F30">
            <v>2315628</v>
          </cell>
          <cell r="G30">
            <v>45248.000347222223</v>
          </cell>
          <cell r="H30">
            <v>45248.000347222223</v>
          </cell>
          <cell r="I30">
            <v>45280.000347222223</v>
          </cell>
          <cell r="J30" t="str">
            <v>Do Thi Bich Lieu</v>
          </cell>
          <cell r="M30" t="str">
            <v>No</v>
          </cell>
          <cell r="O30" t="str">
            <v>Lịch thanh toán: Monthly at 10 &amp; 24</v>
          </cell>
        </row>
        <row r="31">
          <cell r="D31">
            <v>69577</v>
          </cell>
          <cell r="E31">
            <v>13044882</v>
          </cell>
          <cell r="F31">
            <v>3920956</v>
          </cell>
          <cell r="G31">
            <v>45248.000347222223</v>
          </cell>
          <cell r="H31">
            <v>45248.000347222223</v>
          </cell>
          <cell r="I31">
            <v>45274.000347222223</v>
          </cell>
          <cell r="J31" t="str">
            <v>Do Thi Bich Lieu</v>
          </cell>
          <cell r="M31" t="str">
            <v>No</v>
          </cell>
          <cell r="O31" t="str">
            <v>Lịch thanh toán: Monthly at 10 &amp; 24</v>
          </cell>
        </row>
        <row r="32">
          <cell r="D32">
            <v>69576</v>
          </cell>
          <cell r="E32">
            <v>90375647</v>
          </cell>
          <cell r="F32">
            <v>4536324</v>
          </cell>
          <cell r="G32">
            <v>45248.000347222223</v>
          </cell>
          <cell r="H32">
            <v>45248.000347222223</v>
          </cell>
          <cell r="I32">
            <v>45273.000347222223</v>
          </cell>
          <cell r="J32" t="str">
            <v>Do Thi Bich Lieu</v>
          </cell>
          <cell r="M32" t="str">
            <v>No</v>
          </cell>
          <cell r="O32" t="str">
            <v>Lịch thanh toán: Monthly at 10 &amp; 24</v>
          </cell>
        </row>
        <row r="33">
          <cell r="D33">
            <v>69569</v>
          </cell>
          <cell r="E33">
            <v>17283948</v>
          </cell>
          <cell r="F33">
            <v>1199426</v>
          </cell>
          <cell r="G33">
            <v>45248.000347222223</v>
          </cell>
          <cell r="H33">
            <v>45248.000347222223</v>
          </cell>
          <cell r="I33">
            <v>45280.000347222223</v>
          </cell>
          <cell r="J33" t="str">
            <v>Do Thi Bich Lieu</v>
          </cell>
          <cell r="M33" t="str">
            <v>No</v>
          </cell>
          <cell r="O33" t="str">
            <v>Lịch thanh toán: Monthly at 10 &amp; 24</v>
          </cell>
        </row>
        <row r="34">
          <cell r="D34">
            <v>69570</v>
          </cell>
          <cell r="E34">
            <v>16510183</v>
          </cell>
          <cell r="F34">
            <v>4414025</v>
          </cell>
          <cell r="G34">
            <v>45248.000347222223</v>
          </cell>
          <cell r="H34">
            <v>45248.000347222223</v>
          </cell>
          <cell r="I34">
            <v>45282.000347222223</v>
          </cell>
          <cell r="J34" t="str">
            <v>Do Thi Bich Lieu</v>
          </cell>
          <cell r="M34" t="str">
            <v>No</v>
          </cell>
          <cell r="O34" t="str">
            <v>Lịch thanh toán: Monthly at 10 &amp; 24</v>
          </cell>
        </row>
        <row r="35">
          <cell r="D35">
            <v>69573</v>
          </cell>
          <cell r="E35">
            <v>24376698</v>
          </cell>
          <cell r="F35">
            <v>541976</v>
          </cell>
          <cell r="G35">
            <v>45248.000347222223</v>
          </cell>
          <cell r="H35">
            <v>45251.000347222223</v>
          </cell>
          <cell r="I35">
            <v>45286.000347222223</v>
          </cell>
          <cell r="J35" t="str">
            <v>Do Thi Bich Lieu</v>
          </cell>
          <cell r="M35" t="str">
            <v>No</v>
          </cell>
          <cell r="O35" t="str">
            <v>Lịch thanh toán: Monthly at 10 &amp; 24</v>
          </cell>
        </row>
        <row r="36">
          <cell r="D36">
            <v>69572</v>
          </cell>
          <cell r="E36">
            <v>27401045</v>
          </cell>
          <cell r="F36">
            <v>1470415</v>
          </cell>
          <cell r="G36">
            <v>45248.000347222223</v>
          </cell>
          <cell r="H36">
            <v>45249.000347222223</v>
          </cell>
          <cell r="I36">
            <v>45283.000347222223</v>
          </cell>
          <cell r="J36" t="str">
            <v>Do Thi Bich Lieu</v>
          </cell>
          <cell r="M36" t="str">
            <v>No</v>
          </cell>
          <cell r="O36" t="str">
            <v>Lịch thanh toán: Monthly at 10 &amp; 24</v>
          </cell>
        </row>
        <row r="37">
          <cell r="D37">
            <v>69575</v>
          </cell>
          <cell r="E37">
            <v>14177320</v>
          </cell>
          <cell r="F37">
            <v>4797706</v>
          </cell>
          <cell r="G37">
            <v>45248.000347222223</v>
          </cell>
          <cell r="H37">
            <v>45248.000347222223</v>
          </cell>
          <cell r="I37">
            <v>45272.000347222223</v>
          </cell>
          <cell r="J37" t="str">
            <v>Do Thi Bich Lieu</v>
          </cell>
          <cell r="M37" t="str">
            <v>No</v>
          </cell>
          <cell r="O37" t="str">
            <v>Lịch thanh toán: Monthly at 10 &amp; 24</v>
          </cell>
        </row>
        <row r="38">
          <cell r="D38">
            <v>69578</v>
          </cell>
          <cell r="E38">
            <v>26468568</v>
          </cell>
          <cell r="F38">
            <v>1285886</v>
          </cell>
          <cell r="G38">
            <v>45248.000347222223</v>
          </cell>
          <cell r="H38">
            <v>45248.000347222223</v>
          </cell>
          <cell r="I38">
            <v>45274.000347222223</v>
          </cell>
          <cell r="J38" t="str">
            <v>Do Thi Bich Lieu</v>
          </cell>
          <cell r="M38" t="str">
            <v>No</v>
          </cell>
          <cell r="O38" t="str">
            <v>Lịch thanh toán: Monthly at 10 &amp; 24</v>
          </cell>
        </row>
        <row r="39">
          <cell r="D39">
            <v>69568</v>
          </cell>
          <cell r="E39">
            <v>23266938</v>
          </cell>
          <cell r="F39">
            <v>2315628</v>
          </cell>
          <cell r="G39">
            <v>45248.000347222223</v>
          </cell>
          <cell r="H39">
            <v>45248.000347222223</v>
          </cell>
          <cell r="I39">
            <v>45282.000347222223</v>
          </cell>
          <cell r="J39" t="str">
            <v>Do Thi Bich Lieu</v>
          </cell>
          <cell r="M39" t="str">
            <v>No</v>
          </cell>
          <cell r="O39" t="str">
            <v>Lịch thanh toán: Monthly at 10 &amp; 24</v>
          </cell>
        </row>
        <row r="40">
          <cell r="D40">
            <v>71529</v>
          </cell>
          <cell r="E40">
            <v>15195782</v>
          </cell>
          <cell r="F40">
            <v>1199426</v>
          </cell>
          <cell r="G40">
            <v>45255.000347222223</v>
          </cell>
          <cell r="H40">
            <v>45256.000347222223</v>
          </cell>
          <cell r="I40">
            <v>45289.000347222223</v>
          </cell>
          <cell r="J40" t="str">
            <v>Do Thi Bich Lieu</v>
          </cell>
          <cell r="M40" t="str">
            <v>No</v>
          </cell>
          <cell r="O40" t="str">
            <v>Lịch thanh toán: Monthly at 10 &amp; 24</v>
          </cell>
        </row>
        <row r="41">
          <cell r="D41">
            <v>71520</v>
          </cell>
          <cell r="E41">
            <v>16513071</v>
          </cell>
          <cell r="F41">
            <v>1633008</v>
          </cell>
          <cell r="G41">
            <v>45255.000347222223</v>
          </cell>
          <cell r="H41">
            <v>45256.000347222223</v>
          </cell>
          <cell r="I41">
            <v>45289.000347222223</v>
          </cell>
          <cell r="J41" t="str">
            <v>Do Thi Bich Lieu</v>
          </cell>
          <cell r="M41" t="str">
            <v>No</v>
          </cell>
          <cell r="O41" t="str">
            <v>Lịch thanh toán: Monthly at 10 &amp; 24</v>
          </cell>
        </row>
        <row r="42">
          <cell r="D42">
            <v>71517</v>
          </cell>
          <cell r="E42">
            <v>19469153</v>
          </cell>
          <cell r="F42">
            <v>1157814</v>
          </cell>
          <cell r="G42">
            <v>45255.000347222223</v>
          </cell>
          <cell r="H42">
            <v>45256.000347222223</v>
          </cell>
          <cell r="I42">
            <v>45285.000347222223</v>
          </cell>
          <cell r="J42" t="str">
            <v>Do Thi Bich Lieu</v>
          </cell>
          <cell r="M42" t="str">
            <v>No</v>
          </cell>
          <cell r="O42" t="str">
            <v>Lịch thanh toán: Monthly at 10 &amp; 24</v>
          </cell>
        </row>
        <row r="43">
          <cell r="D43">
            <v>71539</v>
          </cell>
          <cell r="E43">
            <v>10338925</v>
          </cell>
          <cell r="F43">
            <v>17599668</v>
          </cell>
          <cell r="G43">
            <v>45255.000347222223</v>
          </cell>
          <cell r="H43">
            <v>45256.000347222223</v>
          </cell>
          <cell r="I43">
            <v>45289.000347222223</v>
          </cell>
          <cell r="J43" t="str">
            <v>Do Thi Bich Lieu</v>
          </cell>
          <cell r="M43" t="str">
            <v>No</v>
          </cell>
          <cell r="O43" t="str">
            <v>Lịch thanh toán: Monthly at 10 &amp; 24</v>
          </cell>
        </row>
        <row r="44">
          <cell r="D44">
            <v>71531</v>
          </cell>
          <cell r="E44">
            <v>90378293</v>
          </cell>
          <cell r="F44">
            <v>1199426</v>
          </cell>
          <cell r="G44">
            <v>45255.000347222223</v>
          </cell>
          <cell r="H44">
            <v>45256.000347222223</v>
          </cell>
          <cell r="I44">
            <v>45283.000347222223</v>
          </cell>
          <cell r="J44" t="str">
            <v>Do Thi Bich Lieu</v>
          </cell>
          <cell r="M44" t="str">
            <v>No</v>
          </cell>
          <cell r="O44" t="str">
            <v>Lịch thanh toán: Monthly at 10 &amp; 24</v>
          </cell>
        </row>
        <row r="45">
          <cell r="D45">
            <v>71528</v>
          </cell>
          <cell r="E45">
            <v>20443065</v>
          </cell>
          <cell r="F45">
            <v>5241667</v>
          </cell>
          <cell r="G45">
            <v>45255.000347222223</v>
          </cell>
          <cell r="H45">
            <v>45256.000347222223</v>
          </cell>
          <cell r="I45">
            <v>45290.000347222223</v>
          </cell>
          <cell r="J45" t="str">
            <v>Do Thi Bich Lieu</v>
          </cell>
          <cell r="M45" t="str">
            <v>No</v>
          </cell>
          <cell r="O45" t="str">
            <v>Lịch thanh toán: Monthly at 10 &amp; 24</v>
          </cell>
        </row>
        <row r="46">
          <cell r="D46">
            <v>71526</v>
          </cell>
          <cell r="E46">
            <v>28404620</v>
          </cell>
          <cell r="F46">
            <v>5357362</v>
          </cell>
          <cell r="G46">
            <v>45255.000347222223</v>
          </cell>
          <cell r="H46">
            <v>45256.000347222223</v>
          </cell>
          <cell r="I46">
            <v>45289.000347222223</v>
          </cell>
          <cell r="J46" t="str">
            <v>Do Thi Bich Lieu</v>
          </cell>
          <cell r="M46" t="str">
            <v>No</v>
          </cell>
          <cell r="O46" t="str">
            <v>Lịch thanh toán: Monthly at 10 &amp; 24</v>
          </cell>
        </row>
        <row r="47">
          <cell r="D47">
            <v>71527</v>
          </cell>
          <cell r="E47">
            <v>21278206</v>
          </cell>
          <cell r="F47">
            <v>3172219</v>
          </cell>
          <cell r="G47">
            <v>45255.000347222223</v>
          </cell>
          <cell r="H47">
            <v>45256.000347222223</v>
          </cell>
          <cell r="I47">
            <v>45290.000347222223</v>
          </cell>
          <cell r="J47" t="str">
            <v>Do Thi Bich Lieu</v>
          </cell>
          <cell r="M47" t="str">
            <v>No</v>
          </cell>
          <cell r="O47" t="str">
            <v>Lịch thanh toán: Monthly at 10 &amp; 24</v>
          </cell>
        </row>
        <row r="48">
          <cell r="D48">
            <v>71525</v>
          </cell>
          <cell r="E48">
            <v>25409636</v>
          </cell>
          <cell r="F48">
            <v>4157935</v>
          </cell>
          <cell r="G48">
            <v>45255.000347222223</v>
          </cell>
          <cell r="H48">
            <v>45256.000347222223</v>
          </cell>
          <cell r="I48">
            <v>45289.000347222223</v>
          </cell>
          <cell r="J48" t="str">
            <v>Do Thi Bich Lieu</v>
          </cell>
          <cell r="M48" t="str">
            <v>No</v>
          </cell>
          <cell r="O48" t="str">
            <v>Lịch thanh toán: Monthly at 10 &amp; 24</v>
          </cell>
        </row>
        <row r="49">
          <cell r="D49">
            <v>71524</v>
          </cell>
          <cell r="E49">
            <v>22416916</v>
          </cell>
          <cell r="F49">
            <v>1586110</v>
          </cell>
          <cell r="G49">
            <v>45255.000347222223</v>
          </cell>
          <cell r="H49">
            <v>45256.000347222223</v>
          </cell>
          <cell r="I49">
            <v>45290.000347222223</v>
          </cell>
          <cell r="J49" t="str">
            <v>Do Thi Bich Lieu</v>
          </cell>
          <cell r="M49" t="str">
            <v>No</v>
          </cell>
          <cell r="O49" t="str">
            <v>Lịch thanh toán: Monthly at 10 &amp; 24</v>
          </cell>
        </row>
        <row r="50">
          <cell r="D50">
            <v>71522</v>
          </cell>
          <cell r="E50">
            <v>11285081</v>
          </cell>
          <cell r="F50">
            <v>3911868</v>
          </cell>
          <cell r="G50">
            <v>45255.000347222223</v>
          </cell>
          <cell r="H50">
            <v>45256.000347222223</v>
          </cell>
          <cell r="I50">
            <v>45287.000347222223</v>
          </cell>
          <cell r="J50" t="str">
            <v>Do Thi Bich Lieu</v>
          </cell>
          <cell r="M50" t="str">
            <v>No</v>
          </cell>
          <cell r="O50" t="str">
            <v>Lịch thanh toán: Monthly at 10 &amp; 24</v>
          </cell>
        </row>
        <row r="51">
          <cell r="D51">
            <v>71521</v>
          </cell>
          <cell r="E51">
            <v>27402788</v>
          </cell>
          <cell r="F51">
            <v>3278804</v>
          </cell>
          <cell r="G51">
            <v>45255.000347222223</v>
          </cell>
          <cell r="H51">
            <v>45256.000347222223</v>
          </cell>
          <cell r="I51">
            <v>45286.000347222223</v>
          </cell>
          <cell r="J51" t="str">
            <v>Do Thi Bich Lieu</v>
          </cell>
          <cell r="M51" t="str">
            <v>No</v>
          </cell>
          <cell r="O51" t="str">
            <v>Lịch thanh toán: Monthly at 10 &amp; 24</v>
          </cell>
        </row>
        <row r="52">
          <cell r="D52">
            <v>71523</v>
          </cell>
          <cell r="E52">
            <v>12242865</v>
          </cell>
          <cell r="F52">
            <v>6383815</v>
          </cell>
          <cell r="G52">
            <v>45255.000347222223</v>
          </cell>
          <cell r="H52">
            <v>45256.000347222223</v>
          </cell>
          <cell r="I52">
            <v>45288.000347222223</v>
          </cell>
          <cell r="J52" t="str">
            <v>Do Thi Bich Lieu</v>
          </cell>
          <cell r="M52" t="str">
            <v>No</v>
          </cell>
          <cell r="O52" t="str">
            <v>Lịch thanh toán: Monthly at 10 &amp; 24</v>
          </cell>
        </row>
        <row r="53">
          <cell r="D53">
            <v>71530</v>
          </cell>
          <cell r="E53">
            <v>14180398</v>
          </cell>
          <cell r="F53">
            <v>5464684</v>
          </cell>
          <cell r="G53">
            <v>45255.000347222223</v>
          </cell>
          <cell r="H53">
            <v>45256.000347222223</v>
          </cell>
          <cell r="I53">
            <v>45280.000347222223</v>
          </cell>
          <cell r="J53" t="str">
            <v>Do Thi Bich Lieu</v>
          </cell>
          <cell r="M53" t="str">
            <v>No</v>
          </cell>
          <cell r="O53" t="str">
            <v>Lịch thanh toán: Monthly at 10 &amp; 24</v>
          </cell>
        </row>
        <row r="54">
          <cell r="D54">
            <v>71532</v>
          </cell>
          <cell r="E54">
            <v>90378360</v>
          </cell>
          <cell r="F54">
            <v>1199426</v>
          </cell>
          <cell r="G54">
            <v>45255.000347222223</v>
          </cell>
          <cell r="H54">
            <v>45256.000347222223</v>
          </cell>
          <cell r="I54">
            <v>45283.000347222223</v>
          </cell>
          <cell r="J54" t="str">
            <v>Do Thi Bich Lieu</v>
          </cell>
          <cell r="M54" t="str">
            <v>No</v>
          </cell>
          <cell r="O54" t="str">
            <v>Lịch thanh toán: Monthly at 10 &amp; 24</v>
          </cell>
        </row>
        <row r="55">
          <cell r="D55">
            <v>71516</v>
          </cell>
          <cell r="E55">
            <v>18250845</v>
          </cell>
          <cell r="F55">
            <v>541976</v>
          </cell>
          <cell r="G55">
            <v>45255.000347222223</v>
          </cell>
          <cell r="H55">
            <v>45256.000347222223</v>
          </cell>
          <cell r="I55">
            <v>45283.000347222223</v>
          </cell>
          <cell r="J55" t="str">
            <v>Do Thi Bich Lieu</v>
          </cell>
          <cell r="M55" t="str">
            <v>No</v>
          </cell>
          <cell r="O55" t="str">
            <v>Lịch thanh toán: Monthly at 10 &amp; 24</v>
          </cell>
        </row>
        <row r="56">
          <cell r="D56">
            <v>71519</v>
          </cell>
          <cell r="E56">
            <v>17287163</v>
          </cell>
          <cell r="F56">
            <v>2785536</v>
          </cell>
          <cell r="G56">
            <v>45255.000347222223</v>
          </cell>
          <cell r="H56">
            <v>45256.000347222223</v>
          </cell>
          <cell r="I56">
            <v>45287.000347222223</v>
          </cell>
          <cell r="J56" t="str">
            <v>Do Thi Bich Lieu</v>
          </cell>
          <cell r="M56" t="str">
            <v>No</v>
          </cell>
          <cell r="O56" t="str">
            <v>Lịch thanh toán: Monthly at 10 &amp; 24</v>
          </cell>
        </row>
        <row r="57">
          <cell r="D57">
            <v>71514</v>
          </cell>
          <cell r="E57">
            <v>10335163</v>
          </cell>
          <cell r="F57">
            <v>8872416</v>
          </cell>
          <cell r="G57">
            <v>45255.000347222223</v>
          </cell>
          <cell r="H57">
            <v>45256.000347222223</v>
          </cell>
          <cell r="I57">
            <v>45283.000347222223</v>
          </cell>
          <cell r="J57" t="str">
            <v>Do Thi Bich Lieu</v>
          </cell>
          <cell r="M57" t="str">
            <v>No</v>
          </cell>
          <cell r="O57" t="str">
            <v>Lịch thanh toán: Monthly at 10 &amp; 24</v>
          </cell>
        </row>
        <row r="58">
          <cell r="D58">
            <v>71515</v>
          </cell>
          <cell r="E58">
            <v>18249934</v>
          </cell>
          <cell r="F58">
            <v>2785536</v>
          </cell>
          <cell r="G58">
            <v>45255.000347222223</v>
          </cell>
          <cell r="H58">
            <v>45256.000347222223</v>
          </cell>
          <cell r="I58">
            <v>45283.000347222223</v>
          </cell>
          <cell r="J58" t="str">
            <v>Do Thi Bich Lieu</v>
          </cell>
          <cell r="M58" t="str">
            <v>No</v>
          </cell>
          <cell r="O58" t="str">
            <v>Lịch thanh toán: Monthly at 10 &amp; 24</v>
          </cell>
        </row>
        <row r="59">
          <cell r="D59">
            <v>71518</v>
          </cell>
          <cell r="E59">
            <v>19470356</v>
          </cell>
          <cell r="F59">
            <v>4695021</v>
          </cell>
          <cell r="G59">
            <v>45255.000347222223</v>
          </cell>
          <cell r="H59">
            <v>45256.000347222223</v>
          </cell>
          <cell r="I59">
            <v>45285.000347222223</v>
          </cell>
          <cell r="J59" t="str">
            <v>Do Thi Bich Lieu</v>
          </cell>
          <cell r="M59" t="str">
            <v>No</v>
          </cell>
          <cell r="O59" t="str">
            <v>Lịch thanh toán: Monthly at 10 &amp; 24</v>
          </cell>
        </row>
        <row r="60">
          <cell r="D60">
            <v>72797</v>
          </cell>
          <cell r="E60">
            <v>17289873</v>
          </cell>
          <cell r="F60">
            <v>3933845</v>
          </cell>
          <cell r="G60">
            <v>45260.000347222223</v>
          </cell>
          <cell r="H60">
            <v>45261.000347222223</v>
          </cell>
          <cell r="I60">
            <v>45294.000347222223</v>
          </cell>
          <cell r="J60" t="str">
            <v>Do Thi Bich Lieu</v>
          </cell>
          <cell r="M60" t="str">
            <v>No</v>
          </cell>
          <cell r="O60" t="str">
            <v>Lịch thanh toán: Monthly at 10 &amp; 24</v>
          </cell>
        </row>
        <row r="61">
          <cell r="D61">
            <v>72799</v>
          </cell>
          <cell r="E61">
            <v>11288374</v>
          </cell>
          <cell r="F61">
            <v>12355222</v>
          </cell>
          <cell r="G61">
            <v>45260.000347222223</v>
          </cell>
          <cell r="H61">
            <v>45261.000347222223</v>
          </cell>
          <cell r="I61">
            <v>45294.000347222223</v>
          </cell>
          <cell r="J61" t="str">
            <v>Do Thi Bich Lieu</v>
          </cell>
          <cell r="M61" t="str">
            <v>No</v>
          </cell>
          <cell r="O61" t="str">
            <v>Lịch thanh toán: Monthly at 10 &amp; 24</v>
          </cell>
        </row>
        <row r="62">
          <cell r="D62">
            <v>72798</v>
          </cell>
          <cell r="E62">
            <v>12246110</v>
          </cell>
          <cell r="F62">
            <v>8667194</v>
          </cell>
          <cell r="G62">
            <v>45260.000347222223</v>
          </cell>
          <cell r="H62">
            <v>45261.000347222223</v>
          </cell>
          <cell r="I62">
            <v>45293.000347222223</v>
          </cell>
          <cell r="J62" t="str">
            <v>Do Thi Bich Lieu</v>
          </cell>
          <cell r="M62" t="str">
            <v>No</v>
          </cell>
          <cell r="O62" t="str">
            <v>Lịch thanh toán: Monthly at 10 &amp; 24</v>
          </cell>
        </row>
        <row r="63">
          <cell r="D63">
            <v>72802</v>
          </cell>
          <cell r="E63">
            <v>13050273</v>
          </cell>
          <cell r="F63">
            <v>2398853</v>
          </cell>
          <cell r="G63">
            <v>45260.000347222223</v>
          </cell>
          <cell r="H63">
            <v>45261.000347222223</v>
          </cell>
          <cell r="I63">
            <v>45283.000347222223</v>
          </cell>
          <cell r="J63" t="str">
            <v>Do Thi Bich Lieu</v>
          </cell>
          <cell r="M63" t="str">
            <v>No</v>
          </cell>
          <cell r="O63" t="str">
            <v>Lịch thanh toán: Monthly at 10 &amp; 24</v>
          </cell>
        </row>
        <row r="64">
          <cell r="D64">
            <v>72918</v>
          </cell>
          <cell r="E64">
            <v>24381377</v>
          </cell>
          <cell r="F64">
            <v>4157935</v>
          </cell>
          <cell r="G64">
            <v>45262.000347222223</v>
          </cell>
          <cell r="H64">
            <v>45265.000347222223</v>
          </cell>
          <cell r="I64">
            <v>45299.000347222223</v>
          </cell>
          <cell r="J64" t="str">
            <v>Do Thi Bich Lieu</v>
          </cell>
          <cell r="M64" t="str">
            <v>No</v>
          </cell>
          <cell r="O64" t="str">
            <v>Lịch thanh toán: Monthly at 10 &amp; 24</v>
          </cell>
        </row>
        <row r="65">
          <cell r="D65">
            <v>72914</v>
          </cell>
          <cell r="E65">
            <v>50902688</v>
          </cell>
          <cell r="F65">
            <v>1199426</v>
          </cell>
          <cell r="G65">
            <v>45262.000347222223</v>
          </cell>
          <cell r="H65">
            <v>45262.000347222223</v>
          </cell>
          <cell r="I65">
            <v>45295.000347222223</v>
          </cell>
          <cell r="J65" t="str">
            <v>Do Thi Bich Lieu</v>
          </cell>
          <cell r="M65" t="str">
            <v>No</v>
          </cell>
          <cell r="O65" t="str">
            <v>Lịch thanh toán: Monthly at 10 &amp; 24</v>
          </cell>
        </row>
        <row r="66">
          <cell r="D66">
            <v>72919</v>
          </cell>
          <cell r="E66">
            <v>25412093</v>
          </cell>
          <cell r="F66">
            <v>1857098</v>
          </cell>
          <cell r="G66">
            <v>45262.000347222223</v>
          </cell>
          <cell r="H66">
            <v>45262.000347222223</v>
          </cell>
          <cell r="I66">
            <v>45296.000347222223</v>
          </cell>
          <cell r="J66" t="str">
            <v>Do Thi Bich Lieu</v>
          </cell>
          <cell r="M66" t="str">
            <v>No</v>
          </cell>
          <cell r="O66" t="str">
            <v>Lịch thanh toán: Monthly at 10 &amp; 24</v>
          </cell>
        </row>
        <row r="67">
          <cell r="D67">
            <v>72916</v>
          </cell>
          <cell r="E67">
            <v>16517237</v>
          </cell>
          <cell r="F67">
            <v>1199426</v>
          </cell>
          <cell r="G67">
            <v>45262.000347222223</v>
          </cell>
          <cell r="H67">
            <v>45264.000347222223</v>
          </cell>
          <cell r="I67">
            <v>45299.000347222223</v>
          </cell>
          <cell r="J67" t="str">
            <v>Do Thi Bich Lieu</v>
          </cell>
          <cell r="M67" t="str">
            <v>No</v>
          </cell>
          <cell r="O67" t="str">
            <v>Lịch thanh toán: Monthly at 10 &amp; 24</v>
          </cell>
        </row>
        <row r="68">
          <cell r="D68">
            <v>72917</v>
          </cell>
          <cell r="E68">
            <v>17291456</v>
          </cell>
          <cell r="F68">
            <v>2785536</v>
          </cell>
          <cell r="G68">
            <v>45262.000347222223</v>
          </cell>
          <cell r="H68">
            <v>45263.000347222223</v>
          </cell>
          <cell r="I68">
            <v>45297.000347222223</v>
          </cell>
          <cell r="J68" t="str">
            <v>Do Thi Bich Lieu</v>
          </cell>
          <cell r="M68" t="str">
            <v>No</v>
          </cell>
          <cell r="O68" t="str">
            <v>Lịch thanh toán: Monthly at 10 &amp; 24</v>
          </cell>
        </row>
        <row r="69">
          <cell r="D69">
            <v>72921</v>
          </cell>
          <cell r="E69">
            <v>21279712</v>
          </cell>
          <cell r="F69">
            <v>1586110</v>
          </cell>
          <cell r="G69">
            <v>45262.000347222223</v>
          </cell>
          <cell r="H69">
            <v>45262.000347222223</v>
          </cell>
          <cell r="I69">
            <v>45297.000347222223</v>
          </cell>
          <cell r="J69" t="str">
            <v>Do Thi Bich Lieu</v>
          </cell>
          <cell r="M69" t="str">
            <v>No</v>
          </cell>
          <cell r="O69" t="str">
            <v>Lịch thanh toán: Monthly at 10 &amp; 24</v>
          </cell>
        </row>
        <row r="70">
          <cell r="D70">
            <v>72915</v>
          </cell>
          <cell r="E70">
            <v>20445698</v>
          </cell>
          <cell r="F70">
            <v>1586110</v>
          </cell>
          <cell r="G70">
            <v>45262.000347222223</v>
          </cell>
          <cell r="H70">
            <v>45262.000347222223</v>
          </cell>
          <cell r="I70">
            <v>45297.000347222223</v>
          </cell>
          <cell r="J70" t="str">
            <v>Do Thi Bich Lieu</v>
          </cell>
          <cell r="M70" t="str">
            <v>No</v>
          </cell>
          <cell r="O70" t="str">
            <v>Lịch thanh toán: Monthly at 10 &amp; 24</v>
          </cell>
        </row>
        <row r="71">
          <cell r="D71">
            <v>74375</v>
          </cell>
          <cell r="E71">
            <v>29214078</v>
          </cell>
          <cell r="F71">
            <v>1199426</v>
          </cell>
          <cell r="G71">
            <v>45269.000347222223</v>
          </cell>
          <cell r="H71">
            <v>45269.000347222223</v>
          </cell>
          <cell r="I71">
            <v>45295.000347222223</v>
          </cell>
          <cell r="J71" t="str">
            <v>Do Thi Bich Lieu</v>
          </cell>
          <cell r="M71" t="str">
            <v>No</v>
          </cell>
          <cell r="O71" t="str">
            <v>Lịch thanh toán: Monthly at 10 &amp; 24</v>
          </cell>
        </row>
        <row r="72">
          <cell r="D72">
            <v>74362</v>
          </cell>
          <cell r="E72">
            <v>17294581</v>
          </cell>
          <cell r="F72">
            <v>2571826</v>
          </cell>
          <cell r="G72">
            <v>45269.000347222223</v>
          </cell>
          <cell r="H72">
            <v>45269.000347222223</v>
          </cell>
          <cell r="I72">
            <v>45301.000347222223</v>
          </cell>
          <cell r="J72" t="str">
            <v>Do Thi Bich Lieu</v>
          </cell>
          <cell r="M72" t="str">
            <v>No</v>
          </cell>
          <cell r="O72" t="str">
            <v>Lịch thanh toán: Monthly at 10 &amp; 24</v>
          </cell>
        </row>
        <row r="73">
          <cell r="D73">
            <v>74367</v>
          </cell>
          <cell r="E73">
            <v>18258350</v>
          </cell>
          <cell r="F73">
            <v>2128086</v>
          </cell>
          <cell r="G73">
            <v>45269.000347222223</v>
          </cell>
          <cell r="H73">
            <v>45269.000347222223</v>
          </cell>
          <cell r="I73">
            <v>45302.000347222223</v>
          </cell>
          <cell r="J73" t="str">
            <v>Do Thi Bich Lieu</v>
          </cell>
          <cell r="M73" t="str">
            <v>No</v>
          </cell>
          <cell r="O73" t="str">
            <v>Lịch thanh toán: Monthly at 10 &amp; 24</v>
          </cell>
        </row>
        <row r="74">
          <cell r="D74">
            <v>74365</v>
          </cell>
          <cell r="E74">
            <v>19475931</v>
          </cell>
          <cell r="F74">
            <v>6771319</v>
          </cell>
          <cell r="G74">
            <v>45269.000347222223</v>
          </cell>
          <cell r="H74">
            <v>45269.000347222223</v>
          </cell>
          <cell r="I74">
            <v>45300.000347222223</v>
          </cell>
          <cell r="J74" t="str">
            <v>Do Thi Bich Lieu</v>
          </cell>
          <cell r="M74" t="str">
            <v>No</v>
          </cell>
          <cell r="O74" t="str">
            <v>Lịch thanh toán: Monthly at 10 &amp; 24</v>
          </cell>
        </row>
        <row r="75">
          <cell r="D75">
            <v>74371</v>
          </cell>
          <cell r="E75">
            <v>17296235</v>
          </cell>
          <cell r="F75">
            <v>3995590</v>
          </cell>
          <cell r="G75">
            <v>45269.000347222223</v>
          </cell>
          <cell r="J75" t="str">
            <v>Do Thi Bich Lieu</v>
          </cell>
          <cell r="M75" t="str">
            <v>No</v>
          </cell>
          <cell r="O75" t="str">
            <v>Chúng tôi đang xử lý hóa đơn, vui lòng liên hệ Do Thi Bich Lieu</v>
          </cell>
        </row>
        <row r="76">
          <cell r="D76">
            <v>74370</v>
          </cell>
          <cell r="E76">
            <v>22422271</v>
          </cell>
          <cell r="F76">
            <v>2581632</v>
          </cell>
          <cell r="G76">
            <v>45269.000347222223</v>
          </cell>
          <cell r="J76" t="str">
            <v>Do Thi Bich Lieu</v>
          </cell>
          <cell r="M76" t="str">
            <v>No</v>
          </cell>
          <cell r="O76" t="str">
            <v>Chúng tôi đang xử lý hóa đơn, vui lòng liên hệ Do Thi Bich Lieu</v>
          </cell>
        </row>
        <row r="77">
          <cell r="D77">
            <v>74374</v>
          </cell>
          <cell r="E77">
            <v>29213183</v>
          </cell>
          <cell r="F77">
            <v>108395</v>
          </cell>
          <cell r="G77">
            <v>45269.000347222223</v>
          </cell>
          <cell r="H77">
            <v>45269.000347222223</v>
          </cell>
          <cell r="I77">
            <v>45290.000347222223</v>
          </cell>
          <cell r="J77" t="str">
            <v>Do Thi Bich Lieu</v>
          </cell>
          <cell r="M77" t="str">
            <v>No</v>
          </cell>
          <cell r="O77" t="str">
            <v>Lịch thanh toán: Monthly at 10 &amp; 24</v>
          </cell>
        </row>
        <row r="78">
          <cell r="D78">
            <v>74369</v>
          </cell>
          <cell r="E78">
            <v>25414535</v>
          </cell>
          <cell r="F78">
            <v>3324834</v>
          </cell>
          <cell r="G78">
            <v>45269.000347222223</v>
          </cell>
          <cell r="J78" t="str">
            <v>Do Thi Bich Lieu</v>
          </cell>
          <cell r="M78" t="str">
            <v>No</v>
          </cell>
          <cell r="O78" t="str">
            <v>Chúng tôi đang xử lý hóa đơn, vui lòng liên hệ Do Thi Bich Lieu</v>
          </cell>
        </row>
        <row r="79">
          <cell r="D79">
            <v>74366</v>
          </cell>
          <cell r="E79">
            <v>12249397</v>
          </cell>
          <cell r="F79">
            <v>2329312</v>
          </cell>
          <cell r="G79">
            <v>45269.000347222223</v>
          </cell>
          <cell r="H79">
            <v>45269.000347222223</v>
          </cell>
          <cell r="I79">
            <v>45302.000347222223</v>
          </cell>
          <cell r="J79" t="str">
            <v>Do Thi Bich Lieu</v>
          </cell>
          <cell r="M79" t="str">
            <v>No</v>
          </cell>
          <cell r="O79" t="str">
            <v>Lịch thanh toán: Monthly at 10 &amp; 24</v>
          </cell>
        </row>
        <row r="80">
          <cell r="D80">
            <v>74364</v>
          </cell>
          <cell r="E80">
            <v>20447362</v>
          </cell>
          <cell r="F80">
            <v>2329312</v>
          </cell>
          <cell r="G80">
            <v>45269.000347222223</v>
          </cell>
          <cell r="H80">
            <v>45269.000347222223</v>
          </cell>
          <cell r="I80">
            <v>45300.000347222223</v>
          </cell>
          <cell r="J80" t="str">
            <v>Do Thi Bich Lieu</v>
          </cell>
          <cell r="M80" t="str">
            <v>No</v>
          </cell>
          <cell r="O80" t="str">
            <v>Lịch thanh toán: Monthly at 10 &amp; 24</v>
          </cell>
        </row>
        <row r="81">
          <cell r="D81">
            <v>74373</v>
          </cell>
          <cell r="E81">
            <v>29213198</v>
          </cell>
          <cell r="F81">
            <v>1857098</v>
          </cell>
          <cell r="G81">
            <v>45269.000347222223</v>
          </cell>
          <cell r="H81">
            <v>45269.000347222223</v>
          </cell>
          <cell r="I81">
            <v>45290.000347222223</v>
          </cell>
          <cell r="J81" t="str">
            <v>Do Thi Bich Lieu</v>
          </cell>
          <cell r="M81" t="str">
            <v>No</v>
          </cell>
          <cell r="O81" t="str">
            <v>Lịch thanh toán: Monthly at 10 &amp; 24</v>
          </cell>
        </row>
        <row r="82">
          <cell r="D82">
            <v>74363</v>
          </cell>
          <cell r="E82">
            <v>17293247</v>
          </cell>
          <cell r="F82">
            <v>4644940</v>
          </cell>
          <cell r="G82">
            <v>45269.000347222223</v>
          </cell>
          <cell r="H82">
            <v>45269.000347222223</v>
          </cell>
          <cell r="I82">
            <v>45301.000347222223</v>
          </cell>
          <cell r="J82" t="str">
            <v>Do Thi Bich Lieu</v>
          </cell>
          <cell r="M82" t="str">
            <v>No</v>
          </cell>
          <cell r="O82" t="str">
            <v>Lịch thanh toán: Monthly at 10 &amp; 24</v>
          </cell>
        </row>
        <row r="83">
          <cell r="D83">
            <v>74360</v>
          </cell>
          <cell r="E83">
            <v>10342767</v>
          </cell>
          <cell r="F83">
            <v>11313648</v>
          </cell>
          <cell r="G83">
            <v>45269.000347222223</v>
          </cell>
          <cell r="H83">
            <v>45269.000347222223</v>
          </cell>
          <cell r="I83">
            <v>45297.000347222223</v>
          </cell>
          <cell r="J83" t="str">
            <v>Do Thi Bich Lieu</v>
          </cell>
          <cell r="M83" t="str">
            <v>No</v>
          </cell>
          <cell r="O83" t="str">
            <v>Lịch thanh toán: Monthly at 10 &amp; 24</v>
          </cell>
        </row>
        <row r="84">
          <cell r="D84">
            <v>74368</v>
          </cell>
          <cell r="E84">
            <v>28409357</v>
          </cell>
          <cell r="F84">
            <v>2329312</v>
          </cell>
          <cell r="G84">
            <v>45269.000347222223</v>
          </cell>
          <cell r="H84">
            <v>45270.000347222223</v>
          </cell>
          <cell r="I84">
            <v>45304.000347222223</v>
          </cell>
          <cell r="J84" t="str">
            <v>Do Thi Bich Lieu</v>
          </cell>
          <cell r="M84" t="str">
            <v>No</v>
          </cell>
          <cell r="O84" t="str">
            <v>Lịch thanh toán: Monthly at 10 &amp; 24</v>
          </cell>
        </row>
        <row r="85">
          <cell r="D85">
            <v>72920</v>
          </cell>
          <cell r="E85">
            <v>27406184</v>
          </cell>
          <cell r="F85">
            <v>1199426</v>
          </cell>
          <cell r="G85">
            <v>45262.000347222223</v>
          </cell>
          <cell r="H85">
            <v>45263.000347222223</v>
          </cell>
          <cell r="I85">
            <v>45297.000347222223</v>
          </cell>
          <cell r="J85" t="str">
            <v>Do Thi Bich Lieu</v>
          </cell>
          <cell r="M85" t="str">
            <v>No</v>
          </cell>
          <cell r="O85" t="str">
            <v>Lịch thanh toán: Monthly at 10 &amp; 24</v>
          </cell>
        </row>
        <row r="86">
          <cell r="D86">
            <v>60815</v>
          </cell>
          <cell r="E86">
            <v>12220864</v>
          </cell>
          <cell r="F86">
            <v>8825047</v>
          </cell>
          <cell r="G86">
            <v>45206.000347222223</v>
          </cell>
          <cell r="J86" t="str">
            <v>Do Thi Bich Lieu</v>
          </cell>
          <cell r="M86" t="str">
            <v>No</v>
          </cell>
          <cell r="O86" t="str">
            <v>Chúng tôi đang xử lý hóa đơn, vui lòng liên hệ Do Thi Bich Lieu</v>
          </cell>
        </row>
        <row r="87">
          <cell r="D87">
            <v>60820</v>
          </cell>
          <cell r="E87">
            <v>25392322</v>
          </cell>
          <cell r="F87">
            <v>10887696</v>
          </cell>
          <cell r="G87">
            <v>45206.000347222223</v>
          </cell>
          <cell r="J87" t="str">
            <v>Do Thi Bich Lieu</v>
          </cell>
          <cell r="M87" t="str">
            <v>No</v>
          </cell>
          <cell r="O87" t="str">
            <v>Chúng tôi đang xử lý hóa đơn, vui lòng liên hệ Do Thi Bich Lieu</v>
          </cell>
        </row>
        <row r="88">
          <cell r="D88">
            <v>60817</v>
          </cell>
          <cell r="E88">
            <v>28387077</v>
          </cell>
          <cell r="F88">
            <v>1199426</v>
          </cell>
          <cell r="G88">
            <v>45206.000347222223</v>
          </cell>
          <cell r="J88" t="str">
            <v>Do Thi Bich Lieu</v>
          </cell>
          <cell r="M88" t="str">
            <v>No</v>
          </cell>
          <cell r="O88" t="str">
            <v>11/Đã thanh toán 24/2023</v>
          </cell>
        </row>
        <row r="89">
          <cell r="D89">
            <v>60824</v>
          </cell>
          <cell r="E89">
            <v>16494142</v>
          </cell>
          <cell r="F89">
            <v>1586110</v>
          </cell>
          <cell r="G89">
            <v>45206.000347222223</v>
          </cell>
          <cell r="J89" t="str">
            <v>Do Thi Bich Lieu</v>
          </cell>
          <cell r="M89" t="str">
            <v>No</v>
          </cell>
          <cell r="O89" t="str">
            <v>11/Đã thanh toán 24/2023</v>
          </cell>
        </row>
        <row r="90">
          <cell r="D90">
            <v>60821</v>
          </cell>
          <cell r="E90">
            <v>24362240</v>
          </cell>
          <cell r="F90">
            <v>1413958</v>
          </cell>
          <cell r="G90">
            <v>45206.000347222223</v>
          </cell>
          <cell r="J90" t="str">
            <v>Do Thi Bich Lieu</v>
          </cell>
          <cell r="M90" t="str">
            <v>No</v>
          </cell>
          <cell r="O90" t="str">
            <v>12/Đã thanh toán 11/2023</v>
          </cell>
        </row>
        <row r="91">
          <cell r="D91">
            <v>60818</v>
          </cell>
          <cell r="E91">
            <v>27386566</v>
          </cell>
          <cell r="F91">
            <v>1199426</v>
          </cell>
          <cell r="G91">
            <v>45206.000347222223</v>
          </cell>
          <cell r="J91" t="str">
            <v>Do Thi Bich Lieu</v>
          </cell>
          <cell r="M91" t="str">
            <v>No</v>
          </cell>
          <cell r="O91" t="str">
            <v>11/Đã thanh toán 24/2023</v>
          </cell>
        </row>
        <row r="92">
          <cell r="D92">
            <v>60823</v>
          </cell>
          <cell r="E92">
            <v>20425319</v>
          </cell>
          <cell r="F92">
            <v>3056524</v>
          </cell>
          <cell r="G92">
            <v>45206.000347222223</v>
          </cell>
          <cell r="J92" t="str">
            <v>Do Thi Bich Lieu</v>
          </cell>
          <cell r="M92" t="str">
            <v>No</v>
          </cell>
          <cell r="O92" t="str">
            <v>Chúng tôi đang xử lý hóa đơn, vui lòng liên hệ Do Thi Bich Lieu</v>
          </cell>
        </row>
        <row r="93">
          <cell r="D93">
            <v>60814</v>
          </cell>
          <cell r="E93">
            <v>18228563</v>
          </cell>
          <cell r="F93">
            <v>2398853</v>
          </cell>
          <cell r="G93">
            <v>45206.000347222223</v>
          </cell>
          <cell r="J93" t="str">
            <v>Do Thi Bich Lieu</v>
          </cell>
          <cell r="M93" t="str">
            <v>No</v>
          </cell>
          <cell r="O93" t="str">
            <v>Chúng tôi đang xử lý hóa đơn, vui lòng liên hệ Do Thi Bich Lieu</v>
          </cell>
        </row>
        <row r="94">
          <cell r="D94">
            <v>60822</v>
          </cell>
          <cell r="E94">
            <v>22398827</v>
          </cell>
          <cell r="F94">
            <v>2571826</v>
          </cell>
          <cell r="G94">
            <v>45206.000347222223</v>
          </cell>
          <cell r="J94" t="str">
            <v>Do Thi Bich Lieu</v>
          </cell>
          <cell r="M94" t="str">
            <v>No</v>
          </cell>
          <cell r="O94" t="str">
            <v>Chúng tôi đang xử lý hóa đơn, vui lòng liên hệ Do Thi Bich Lieu</v>
          </cell>
        </row>
        <row r="95">
          <cell r="D95">
            <v>60826</v>
          </cell>
          <cell r="E95">
            <v>10313161</v>
          </cell>
          <cell r="F95">
            <v>4140256</v>
          </cell>
          <cell r="G95">
            <v>45206.000347222223</v>
          </cell>
          <cell r="J95" t="str">
            <v>Do Thi Bich Lieu</v>
          </cell>
          <cell r="M95" t="str">
            <v>No</v>
          </cell>
          <cell r="O95" t="str">
            <v>Chúng tôi đang xử lý hóa đơn, vui lòng liên hệ Do Thi Bich Lieu</v>
          </cell>
        </row>
        <row r="96">
          <cell r="D96">
            <v>60819</v>
          </cell>
          <cell r="E96">
            <v>25393167</v>
          </cell>
          <cell r="F96">
            <v>541976</v>
          </cell>
          <cell r="G96">
            <v>45206.000347222223</v>
          </cell>
          <cell r="J96" t="str">
            <v>Do Thi Bich Lieu</v>
          </cell>
          <cell r="M96" t="str">
            <v>No</v>
          </cell>
          <cell r="O96" t="str">
            <v>Chúng tôi đang xử lý hóa đơn, vui lòng liên hệ Do Thi Bich Lieu</v>
          </cell>
        </row>
        <row r="97">
          <cell r="D97">
            <v>60825</v>
          </cell>
          <cell r="E97">
            <v>29203991</v>
          </cell>
          <cell r="F97">
            <v>2785536</v>
          </cell>
          <cell r="G97">
            <v>45206.000347222223</v>
          </cell>
          <cell r="J97" t="str">
            <v>Do Thi Bich Lieu</v>
          </cell>
          <cell r="M97" t="str">
            <v>No</v>
          </cell>
          <cell r="O97" t="str">
            <v>Chúng tôi đang xử lý hóa đơn, vui lòng liên hệ Do Thi Bich Lieu</v>
          </cell>
        </row>
        <row r="98">
          <cell r="D98">
            <v>60816</v>
          </cell>
          <cell r="E98">
            <v>29203025</v>
          </cell>
          <cell r="F98">
            <v>1285913</v>
          </cell>
          <cell r="G98">
            <v>45206.000347222223</v>
          </cell>
          <cell r="J98" t="str">
            <v>Do Thi Bich Lieu</v>
          </cell>
          <cell r="M98" t="str">
            <v>No</v>
          </cell>
          <cell r="O98" t="str">
            <v>Chúng tôi đang xử lý hóa đơn, vui lòng liên hệ Do Thi Bich Lieu</v>
          </cell>
        </row>
        <row r="99">
          <cell r="D99">
            <v>62062</v>
          </cell>
          <cell r="E99">
            <v>16496939</v>
          </cell>
          <cell r="F99">
            <v>2398853</v>
          </cell>
          <cell r="G99">
            <v>45213.000347222223</v>
          </cell>
          <cell r="J99" t="str">
            <v>Do Thi Bich Lieu</v>
          </cell>
          <cell r="M99" t="str">
            <v>No</v>
          </cell>
          <cell r="O99" t="str">
            <v>11/Đã thanh toán 24/2023</v>
          </cell>
        </row>
        <row r="100">
          <cell r="D100">
            <v>62065</v>
          </cell>
          <cell r="E100">
            <v>13028055</v>
          </cell>
          <cell r="F100">
            <v>4849394</v>
          </cell>
          <cell r="G100">
            <v>45213.000347222223</v>
          </cell>
          <cell r="J100" t="str">
            <v>Do Thi Bich Lieu</v>
          </cell>
          <cell r="M100" t="str">
            <v>No</v>
          </cell>
          <cell r="O100" t="str">
            <v>Chúng tôi đang xử lý hóa đơn, vui lòng liên hệ Do Thi Bich Lieu</v>
          </cell>
        </row>
        <row r="101">
          <cell r="D101">
            <v>62056</v>
          </cell>
          <cell r="E101">
            <v>29204596</v>
          </cell>
          <cell r="F101">
            <v>2315628</v>
          </cell>
          <cell r="G101">
            <v>45213.000347222223</v>
          </cell>
          <cell r="J101" t="str">
            <v>Do Thi Bich Lieu</v>
          </cell>
          <cell r="M101" t="str">
            <v>No</v>
          </cell>
          <cell r="O101" t="str">
            <v>11/Đã thanh toán 24/2023</v>
          </cell>
        </row>
        <row r="102">
          <cell r="D102">
            <v>62052</v>
          </cell>
          <cell r="E102">
            <v>18233524</v>
          </cell>
          <cell r="F102">
            <v>1857098</v>
          </cell>
          <cell r="G102">
            <v>45213.000347222223</v>
          </cell>
          <cell r="J102" t="str">
            <v>Do Thi Bich Lieu</v>
          </cell>
          <cell r="M102" t="str">
            <v>No</v>
          </cell>
          <cell r="O102" t="str">
            <v>11/Đã thanh toán 24/2023</v>
          </cell>
        </row>
        <row r="103">
          <cell r="D103">
            <v>62059</v>
          </cell>
          <cell r="E103">
            <v>25395468</v>
          </cell>
          <cell r="F103">
            <v>4372099</v>
          </cell>
          <cell r="G103">
            <v>45213.000347222223</v>
          </cell>
          <cell r="J103" t="str">
            <v>Do Thi Bich Lieu</v>
          </cell>
          <cell r="M103" t="str">
            <v>No</v>
          </cell>
          <cell r="O103" t="str">
            <v>11/Đã thanh toán 24/2023</v>
          </cell>
        </row>
        <row r="104">
          <cell r="D104">
            <v>62044</v>
          </cell>
          <cell r="E104">
            <v>19454077</v>
          </cell>
          <cell r="F104">
            <v>1199426</v>
          </cell>
          <cell r="G104">
            <v>45213.000347222223</v>
          </cell>
          <cell r="J104" t="str">
            <v>Do Thi Bich Lieu</v>
          </cell>
          <cell r="M104" t="str">
            <v>No</v>
          </cell>
          <cell r="O104" t="str">
            <v>11/Đã thanh toán 24/2023</v>
          </cell>
        </row>
        <row r="105">
          <cell r="D105">
            <v>62048</v>
          </cell>
          <cell r="E105">
            <v>16495850</v>
          </cell>
          <cell r="F105">
            <v>2571826</v>
          </cell>
          <cell r="G105">
            <v>45213.000347222223</v>
          </cell>
          <cell r="J105" t="str">
            <v>Do Thi Bich Lieu</v>
          </cell>
          <cell r="M105" t="str">
            <v>No</v>
          </cell>
          <cell r="O105" t="str">
            <v>11/Đã thanh toán 24/2023</v>
          </cell>
        </row>
        <row r="106">
          <cell r="D106">
            <v>62058</v>
          </cell>
          <cell r="E106">
            <v>27388593</v>
          </cell>
          <cell r="F106">
            <v>1093025</v>
          </cell>
          <cell r="G106">
            <v>45213.000347222223</v>
          </cell>
          <cell r="J106" t="str">
            <v>Do Thi Bich Lieu</v>
          </cell>
          <cell r="M106" t="str">
            <v>No</v>
          </cell>
          <cell r="O106" t="str">
            <v>11/Đã thanh toán 24/2023</v>
          </cell>
        </row>
        <row r="107">
          <cell r="D107">
            <v>62057</v>
          </cell>
          <cell r="E107">
            <v>28389950</v>
          </cell>
          <cell r="F107">
            <v>4971586</v>
          </cell>
          <cell r="G107">
            <v>45213.000347222223</v>
          </cell>
          <cell r="J107" t="str">
            <v>Do Thi Bich Lieu</v>
          </cell>
          <cell r="M107" t="str">
            <v>No</v>
          </cell>
          <cell r="O107" t="str">
            <v>11/Đã thanh toán 24/2023</v>
          </cell>
        </row>
        <row r="108">
          <cell r="D108">
            <v>62060</v>
          </cell>
          <cell r="E108">
            <v>22402406</v>
          </cell>
          <cell r="F108">
            <v>4372099</v>
          </cell>
          <cell r="G108">
            <v>45213.000347222223</v>
          </cell>
          <cell r="J108" t="str">
            <v>Do Thi Bich Lieu</v>
          </cell>
          <cell r="M108" t="str">
            <v>No</v>
          </cell>
          <cell r="O108" t="str">
            <v>11/Đã thanh toán 24/2023</v>
          </cell>
        </row>
        <row r="109">
          <cell r="D109">
            <v>62051</v>
          </cell>
          <cell r="E109">
            <v>25394596</v>
          </cell>
          <cell r="F109">
            <v>1199426</v>
          </cell>
          <cell r="G109">
            <v>45213.000347222223</v>
          </cell>
          <cell r="J109" t="str">
            <v>Do Thi Bich Lieu</v>
          </cell>
          <cell r="M109" t="str">
            <v>No</v>
          </cell>
          <cell r="O109" t="str">
            <v>11/Đã thanh toán 24/2023</v>
          </cell>
        </row>
        <row r="110">
          <cell r="D110">
            <v>62053</v>
          </cell>
          <cell r="E110">
            <v>11266059</v>
          </cell>
          <cell r="F110">
            <v>1083953</v>
          </cell>
          <cell r="G110">
            <v>45213.000347222223</v>
          </cell>
          <cell r="J110" t="str">
            <v>Do Thi Bich Lieu</v>
          </cell>
          <cell r="M110" t="str">
            <v>No</v>
          </cell>
          <cell r="O110" t="str">
            <v>11/Đã thanh toán 24/2023</v>
          </cell>
        </row>
        <row r="111">
          <cell r="D111">
            <v>62050</v>
          </cell>
          <cell r="E111">
            <v>28388337</v>
          </cell>
          <cell r="F111">
            <v>1199426</v>
          </cell>
          <cell r="G111">
            <v>45213.000347222223</v>
          </cell>
          <cell r="J111" t="str">
            <v>Do Thi Bich Lieu</v>
          </cell>
          <cell r="M111" t="str">
            <v>No</v>
          </cell>
          <cell r="O111" t="str">
            <v>11/Đã thanh toán 24/2023</v>
          </cell>
        </row>
        <row r="112">
          <cell r="D112">
            <v>62042</v>
          </cell>
          <cell r="E112">
            <v>18232054</v>
          </cell>
          <cell r="F112">
            <v>2734419</v>
          </cell>
          <cell r="G112">
            <v>45213.000347222223</v>
          </cell>
          <cell r="J112" t="str">
            <v>Do Thi Bich Lieu</v>
          </cell>
          <cell r="M112" t="str">
            <v>No</v>
          </cell>
          <cell r="O112" t="str">
            <v>11/Đã thanh toán 24/2023</v>
          </cell>
        </row>
        <row r="113">
          <cell r="D113">
            <v>62047</v>
          </cell>
          <cell r="E113">
            <v>17268333</v>
          </cell>
          <cell r="F113">
            <v>5357362</v>
          </cell>
          <cell r="G113">
            <v>45213.000347222223</v>
          </cell>
          <cell r="J113" t="str">
            <v>Do Thi Bich Lieu</v>
          </cell>
          <cell r="M113" t="str">
            <v>No</v>
          </cell>
          <cell r="O113" t="str">
            <v>11/Đã thanh toán 24/2023</v>
          </cell>
        </row>
        <row r="114">
          <cell r="D114">
            <v>62043</v>
          </cell>
          <cell r="E114">
            <v>19453896</v>
          </cell>
          <cell r="F114">
            <v>4864914</v>
          </cell>
          <cell r="G114">
            <v>45213.000347222223</v>
          </cell>
          <cell r="J114" t="str">
            <v>Do Thi Bich Lieu</v>
          </cell>
          <cell r="M114" t="str">
            <v>No</v>
          </cell>
          <cell r="O114" t="str">
            <v>11/Đã thanh toán 24/2023</v>
          </cell>
        </row>
        <row r="115">
          <cell r="D115">
            <v>62064</v>
          </cell>
          <cell r="E115">
            <v>90366476</v>
          </cell>
          <cell r="F115">
            <v>3492925</v>
          </cell>
          <cell r="G115">
            <v>45213.000347222223</v>
          </cell>
          <cell r="J115" t="str">
            <v>Do Thi Bich Lieu</v>
          </cell>
          <cell r="M115" t="str">
            <v>No</v>
          </cell>
          <cell r="O115" t="str">
            <v>Chúng tôi đang xử lý hóa đơn, vui lòng liên hệ Do Thi Bich Lieu</v>
          </cell>
        </row>
        <row r="116">
          <cell r="D116">
            <v>62063</v>
          </cell>
          <cell r="E116">
            <v>15179326</v>
          </cell>
          <cell r="F116">
            <v>8742784</v>
          </cell>
          <cell r="G116">
            <v>45213.000347222223</v>
          </cell>
          <cell r="J116" t="str">
            <v>Do Thi Bich Lieu</v>
          </cell>
          <cell r="M116" t="str">
            <v>No</v>
          </cell>
          <cell r="O116" t="str">
            <v>11/Đã thanh toán 24/2023</v>
          </cell>
        </row>
        <row r="117">
          <cell r="D117">
            <v>62045</v>
          </cell>
          <cell r="E117">
            <v>27387844</v>
          </cell>
          <cell r="F117">
            <v>1586110</v>
          </cell>
          <cell r="G117">
            <v>45213.000347222223</v>
          </cell>
          <cell r="J117" t="str">
            <v>Do Thi Bich Lieu</v>
          </cell>
          <cell r="M117" t="str">
            <v>No</v>
          </cell>
          <cell r="O117" t="str">
            <v>11/Đã thanh toán 24/2023</v>
          </cell>
        </row>
        <row r="118">
          <cell r="D118">
            <v>62054</v>
          </cell>
          <cell r="E118">
            <v>12223890</v>
          </cell>
          <cell r="F118">
            <v>1586110</v>
          </cell>
          <cell r="G118">
            <v>45213.000347222223</v>
          </cell>
          <cell r="J118" t="str">
            <v>Do Thi Bich Lieu</v>
          </cell>
          <cell r="M118" t="str">
            <v>No</v>
          </cell>
          <cell r="O118" t="str">
            <v>11/Đã thanh toán 24/2023</v>
          </cell>
        </row>
        <row r="119">
          <cell r="D119">
            <v>62055</v>
          </cell>
          <cell r="E119">
            <v>50999476</v>
          </cell>
          <cell r="F119">
            <v>1199426</v>
          </cell>
          <cell r="G119">
            <v>45213.000347222223</v>
          </cell>
          <cell r="J119" t="str">
            <v>Do Thi Bich Lieu</v>
          </cell>
          <cell r="M119" t="str">
            <v>No</v>
          </cell>
          <cell r="O119" t="str">
            <v>11/Đã thanh toán 24/2023</v>
          </cell>
        </row>
        <row r="120">
          <cell r="D120">
            <v>62046</v>
          </cell>
          <cell r="E120">
            <v>24364446</v>
          </cell>
          <cell r="F120">
            <v>2571826</v>
          </cell>
          <cell r="G120">
            <v>45213.000347222223</v>
          </cell>
          <cell r="J120" t="str">
            <v>Do Thi Bich Lieu</v>
          </cell>
          <cell r="M120" t="str">
            <v>No</v>
          </cell>
          <cell r="O120" t="str">
            <v>11/Đã thanh toán 24/2023</v>
          </cell>
        </row>
        <row r="121">
          <cell r="D121">
            <v>62049</v>
          </cell>
          <cell r="E121">
            <v>15178297</v>
          </cell>
          <cell r="F121">
            <v>2669841</v>
          </cell>
          <cell r="G121">
            <v>45213.000347222223</v>
          </cell>
          <cell r="J121" t="str">
            <v>Do Thi Bich Lieu</v>
          </cell>
          <cell r="M121" t="str">
            <v>No</v>
          </cell>
          <cell r="O121" t="str">
            <v>11/Đã thanh toán 24/2023</v>
          </cell>
        </row>
        <row r="122">
          <cell r="D122">
            <v>62066</v>
          </cell>
          <cell r="E122">
            <v>26455999</v>
          </cell>
          <cell r="F122">
            <v>2785536</v>
          </cell>
          <cell r="G122">
            <v>45213.000347222223</v>
          </cell>
          <cell r="J122" t="str">
            <v>Do Thi Bich Lieu</v>
          </cell>
          <cell r="M122" t="str">
            <v>No</v>
          </cell>
          <cell r="O122" t="str">
            <v>Chúng tôi đang xử lý hóa đơn, vui lòng liên hệ Do Thi Bich Lieu</v>
          </cell>
        </row>
        <row r="123">
          <cell r="D123">
            <v>62061</v>
          </cell>
          <cell r="E123">
            <v>20427807</v>
          </cell>
          <cell r="F123">
            <v>1428802</v>
          </cell>
          <cell r="G123">
            <v>45213.000347222223</v>
          </cell>
          <cell r="J123" t="str">
            <v>Do Thi Bich Lieu</v>
          </cell>
          <cell r="M123" t="str">
            <v>No</v>
          </cell>
          <cell r="O123" t="str">
            <v>11/Đã thanh toán 24/2023</v>
          </cell>
        </row>
        <row r="124">
          <cell r="D124">
            <v>63610</v>
          </cell>
          <cell r="E124">
            <v>20430301</v>
          </cell>
          <cell r="F124">
            <v>1199426</v>
          </cell>
          <cell r="G124">
            <v>45220.000347222223</v>
          </cell>
          <cell r="J124" t="str">
            <v>Do Thi Bich Lieu</v>
          </cell>
          <cell r="M124" t="str">
            <v>No</v>
          </cell>
          <cell r="O124" t="str">
            <v>12/Đã thanh toán 11/2023</v>
          </cell>
        </row>
        <row r="125">
          <cell r="D125">
            <v>63598</v>
          </cell>
          <cell r="E125">
            <v>10316803</v>
          </cell>
          <cell r="F125">
            <v>4913622</v>
          </cell>
          <cell r="G125">
            <v>45220.000347222223</v>
          </cell>
          <cell r="J125" t="str">
            <v>Do Thi Bich Lieu</v>
          </cell>
          <cell r="M125" t="str">
            <v>No</v>
          </cell>
          <cell r="O125" t="str">
            <v>11/Đã thanh toán 24/2023</v>
          </cell>
        </row>
        <row r="126">
          <cell r="D126">
            <v>63605</v>
          </cell>
          <cell r="E126">
            <v>29205973</v>
          </cell>
          <cell r="F126">
            <v>270988</v>
          </cell>
          <cell r="G126">
            <v>45220.000347222223</v>
          </cell>
          <cell r="J126" t="str">
            <v>Do Thi Bich Lieu</v>
          </cell>
          <cell r="M126" t="str">
            <v>No</v>
          </cell>
          <cell r="O126" t="str">
            <v>11/Đã thanh toán 24/2023</v>
          </cell>
        </row>
        <row r="127">
          <cell r="D127">
            <v>63607</v>
          </cell>
          <cell r="E127">
            <v>19458318</v>
          </cell>
          <cell r="F127">
            <v>1093025</v>
          </cell>
          <cell r="G127">
            <v>45220.000347222223</v>
          </cell>
          <cell r="J127" t="str">
            <v>Do Thi Bich Lieu</v>
          </cell>
          <cell r="M127" t="str">
            <v>No</v>
          </cell>
          <cell r="O127" t="str">
            <v>11/Đã thanh toán 24/2023</v>
          </cell>
        </row>
        <row r="128">
          <cell r="D128">
            <v>63612</v>
          </cell>
          <cell r="E128">
            <v>18237517</v>
          </cell>
          <cell r="F128">
            <v>706979</v>
          </cell>
          <cell r="G128">
            <v>45220.000347222223</v>
          </cell>
          <cell r="J128" t="str">
            <v>Do Thi Bich Lieu</v>
          </cell>
          <cell r="M128" t="str">
            <v>No</v>
          </cell>
          <cell r="O128" t="str">
            <v>11/Đã thanh toán 24/2023</v>
          </cell>
        </row>
        <row r="129">
          <cell r="D129">
            <v>63604</v>
          </cell>
          <cell r="E129">
            <v>11269137</v>
          </cell>
          <cell r="F129">
            <v>8035805</v>
          </cell>
          <cell r="G129">
            <v>45220.000347222223</v>
          </cell>
          <cell r="J129" t="str">
            <v>Do Thi Bich Lieu</v>
          </cell>
          <cell r="M129" t="str">
            <v>No</v>
          </cell>
          <cell r="O129" t="str">
            <v>11/Đã thanh toán 24/2023</v>
          </cell>
        </row>
        <row r="130">
          <cell r="D130">
            <v>63609</v>
          </cell>
          <cell r="E130">
            <v>22404820</v>
          </cell>
          <cell r="F130">
            <v>2186050</v>
          </cell>
          <cell r="G130">
            <v>45220.000347222223</v>
          </cell>
          <cell r="J130" t="str">
            <v>Do Thi Bich Lieu</v>
          </cell>
          <cell r="M130" t="str">
            <v>No</v>
          </cell>
          <cell r="O130" t="str">
            <v>11/Đã thanh toán 24/2023</v>
          </cell>
        </row>
        <row r="131">
          <cell r="D131">
            <v>63608</v>
          </cell>
          <cell r="E131">
            <v>27391393</v>
          </cell>
          <cell r="F131">
            <v>1199426</v>
          </cell>
          <cell r="G131">
            <v>45220.000347222223</v>
          </cell>
          <cell r="J131" t="str">
            <v>Do Thi Bich Lieu</v>
          </cell>
          <cell r="M131" t="str">
            <v>No</v>
          </cell>
          <cell r="O131" t="str">
            <v>12/Đã thanh toán 11/2023</v>
          </cell>
        </row>
        <row r="132">
          <cell r="D132">
            <v>63600</v>
          </cell>
          <cell r="E132">
            <v>22402465</v>
          </cell>
          <cell r="F132">
            <v>2186050</v>
          </cell>
          <cell r="G132">
            <v>45220.000347222223</v>
          </cell>
          <cell r="J132" t="str">
            <v>Do Thi Bich Lieu</v>
          </cell>
          <cell r="M132" t="str">
            <v>No</v>
          </cell>
          <cell r="O132" t="str">
            <v>11/Đã thanh toán 24/2023</v>
          </cell>
        </row>
        <row r="133">
          <cell r="D133">
            <v>63613</v>
          </cell>
          <cell r="E133">
            <v>18238068</v>
          </cell>
          <cell r="F133">
            <v>5972092</v>
          </cell>
          <cell r="G133">
            <v>45220.000347222223</v>
          </cell>
          <cell r="J133" t="str">
            <v>Do Thi Bich Lieu</v>
          </cell>
          <cell r="M133" t="str">
            <v>No</v>
          </cell>
          <cell r="O133" t="str">
            <v>11/Đã thanh toán 24/2023</v>
          </cell>
        </row>
        <row r="134">
          <cell r="D134">
            <v>63616</v>
          </cell>
          <cell r="E134">
            <v>14166019</v>
          </cell>
          <cell r="F134">
            <v>5997132</v>
          </cell>
          <cell r="G134">
            <v>45220.000347222223</v>
          </cell>
          <cell r="J134" t="str">
            <v>Do Thi Bich Lieu</v>
          </cell>
          <cell r="M134" t="str">
            <v>No</v>
          </cell>
          <cell r="O134" t="str">
            <v>11/Đã thanh toán 24/2023</v>
          </cell>
        </row>
        <row r="135">
          <cell r="D135">
            <v>63617</v>
          </cell>
          <cell r="E135">
            <v>14165899</v>
          </cell>
          <cell r="F135">
            <v>396527</v>
          </cell>
          <cell r="G135">
            <v>45220.000347222223</v>
          </cell>
          <cell r="J135" t="str">
            <v>Do Thi Bich Lieu</v>
          </cell>
          <cell r="M135" t="str">
            <v>No</v>
          </cell>
          <cell r="O135" t="str">
            <v>11/Đã thanh toán 24/2023</v>
          </cell>
        </row>
        <row r="136">
          <cell r="D136">
            <v>63599</v>
          </cell>
          <cell r="E136">
            <v>16498558</v>
          </cell>
          <cell r="F136">
            <v>10672690</v>
          </cell>
          <cell r="G136">
            <v>45220.000347222223</v>
          </cell>
          <cell r="J136" t="str">
            <v>Do Thi Bich Lieu</v>
          </cell>
          <cell r="M136" t="str">
            <v>No</v>
          </cell>
          <cell r="O136" t="str">
            <v>11/Đã thanh toán 24/2023</v>
          </cell>
        </row>
        <row r="137">
          <cell r="D137">
            <v>63618</v>
          </cell>
          <cell r="E137">
            <v>14167000</v>
          </cell>
          <cell r="F137">
            <v>3470872</v>
          </cell>
          <cell r="G137">
            <v>45220.000347222223</v>
          </cell>
          <cell r="J137" t="str">
            <v>Do Thi Bich Lieu</v>
          </cell>
          <cell r="M137" t="str">
            <v>No</v>
          </cell>
          <cell r="O137" t="str">
            <v>11/Đã thanh toán 24/2023</v>
          </cell>
        </row>
        <row r="138">
          <cell r="D138">
            <v>63606</v>
          </cell>
          <cell r="E138">
            <v>12226853</v>
          </cell>
          <cell r="F138">
            <v>7583242</v>
          </cell>
          <cell r="G138">
            <v>45220.000347222223</v>
          </cell>
          <cell r="J138" t="str">
            <v>Do Thi Bich Lieu</v>
          </cell>
          <cell r="M138" t="str">
            <v>No</v>
          </cell>
          <cell r="O138" t="str">
            <v>11/Đã thanh toán 24/2023</v>
          </cell>
        </row>
        <row r="139">
          <cell r="D139">
            <v>63619</v>
          </cell>
          <cell r="E139">
            <v>13031308</v>
          </cell>
          <cell r="F139">
            <v>270988</v>
          </cell>
          <cell r="G139">
            <v>45220.000347222223</v>
          </cell>
          <cell r="J139" t="str">
            <v>Do Thi Bich Lieu</v>
          </cell>
          <cell r="M139" t="str">
            <v>No</v>
          </cell>
          <cell r="O139" t="str">
            <v>11/Đã thanh toán 24/2023</v>
          </cell>
        </row>
        <row r="140">
          <cell r="D140">
            <v>63611</v>
          </cell>
          <cell r="E140">
            <v>17272416</v>
          </cell>
          <cell r="F140">
            <v>6770952</v>
          </cell>
          <cell r="G140">
            <v>45220.000347222223</v>
          </cell>
          <cell r="J140" t="str">
            <v>Do Thi Bich Lieu</v>
          </cell>
          <cell r="M140" t="str">
            <v>No</v>
          </cell>
          <cell r="O140" t="str">
            <v>12/Đã thanh toán 11/2023</v>
          </cell>
        </row>
        <row r="141">
          <cell r="D141">
            <v>65110</v>
          </cell>
          <cell r="E141">
            <v>10323989</v>
          </cell>
          <cell r="F141">
            <v>12784284</v>
          </cell>
          <cell r="G141">
            <v>45227.000347222223</v>
          </cell>
          <cell r="J141" t="str">
            <v>Do Thi Bich Lieu</v>
          </cell>
          <cell r="M141" t="str">
            <v>No</v>
          </cell>
          <cell r="O141" t="str">
            <v>12/Đã thanh toán 11/2023</v>
          </cell>
        </row>
        <row r="142">
          <cell r="D142">
            <v>65097</v>
          </cell>
          <cell r="E142">
            <v>18239532</v>
          </cell>
          <cell r="F142">
            <v>6870155</v>
          </cell>
          <cell r="G142">
            <v>45227.000347222223</v>
          </cell>
          <cell r="J142" t="str">
            <v>Do Thi Bich Lieu</v>
          </cell>
          <cell r="M142" t="str">
            <v>No</v>
          </cell>
          <cell r="O142" t="str">
            <v>12/Đã thanh toán 11/2023</v>
          </cell>
        </row>
        <row r="143">
          <cell r="D143">
            <v>65093</v>
          </cell>
          <cell r="E143">
            <v>10320387</v>
          </cell>
          <cell r="F143">
            <v>7886700</v>
          </cell>
          <cell r="G143">
            <v>45227.000347222223</v>
          </cell>
          <cell r="J143" t="str">
            <v>Do Thi Bich Lieu</v>
          </cell>
          <cell r="M143" t="str">
            <v>No</v>
          </cell>
          <cell r="O143" t="str">
            <v>12/Đã thanh toán 11/2023</v>
          </cell>
        </row>
        <row r="144">
          <cell r="D144">
            <v>65095</v>
          </cell>
          <cell r="E144">
            <v>17274387</v>
          </cell>
          <cell r="F144">
            <v>6770952</v>
          </cell>
          <cell r="G144">
            <v>45227.000347222223</v>
          </cell>
          <cell r="J144" t="str">
            <v>Do Thi Bich Lieu</v>
          </cell>
          <cell r="M144" t="str">
            <v>No</v>
          </cell>
          <cell r="O144" t="str">
            <v>12/Đã thanh toán 11/2023</v>
          </cell>
        </row>
        <row r="145">
          <cell r="D145">
            <v>65104</v>
          </cell>
          <cell r="E145">
            <v>14170168</v>
          </cell>
          <cell r="F145">
            <v>1093025</v>
          </cell>
          <cell r="G145">
            <v>45227.000347222223</v>
          </cell>
          <cell r="J145" t="str">
            <v>Do Thi Bich Lieu</v>
          </cell>
          <cell r="M145" t="str">
            <v>No</v>
          </cell>
          <cell r="O145" t="str">
            <v>11/Đã thanh toán 24/2023</v>
          </cell>
        </row>
        <row r="146">
          <cell r="D146">
            <v>65099</v>
          </cell>
          <cell r="E146">
            <v>27393811</v>
          </cell>
          <cell r="F146">
            <v>1246423</v>
          </cell>
          <cell r="G146">
            <v>45227.000347222223</v>
          </cell>
          <cell r="J146" t="str">
            <v>Do Thi Bich Lieu</v>
          </cell>
          <cell r="M146" t="str">
            <v>No</v>
          </cell>
          <cell r="O146" t="str">
            <v>12/Đã thanh toán 11/2023</v>
          </cell>
        </row>
        <row r="147">
          <cell r="D147">
            <v>65092</v>
          </cell>
          <cell r="E147">
            <v>10319885</v>
          </cell>
          <cell r="F147">
            <v>2186050</v>
          </cell>
          <cell r="G147">
            <v>45227.000347222223</v>
          </cell>
          <cell r="J147" t="str">
            <v>Do Thi Bich Lieu</v>
          </cell>
          <cell r="M147" t="str">
            <v>No</v>
          </cell>
          <cell r="O147" t="str">
            <v>12/Đã thanh toán 11/2023</v>
          </cell>
        </row>
        <row r="148">
          <cell r="D148">
            <v>65105</v>
          </cell>
          <cell r="E148">
            <v>90369641</v>
          </cell>
          <cell r="F148">
            <v>2918732</v>
          </cell>
          <cell r="G148">
            <v>45227.000347222223</v>
          </cell>
          <cell r="J148" t="str">
            <v>Do Thi Bich Lieu</v>
          </cell>
          <cell r="M148" t="str">
            <v>No</v>
          </cell>
          <cell r="O148" t="str">
            <v>11/Đã thanh toán 24/2023</v>
          </cell>
        </row>
        <row r="149">
          <cell r="D149">
            <v>65100</v>
          </cell>
          <cell r="E149">
            <v>22407232</v>
          </cell>
          <cell r="F149">
            <v>2571826</v>
          </cell>
          <cell r="G149">
            <v>45227.000347222223</v>
          </cell>
          <cell r="J149" t="str">
            <v>Do Thi Bich Lieu</v>
          </cell>
          <cell r="M149" t="str">
            <v>No</v>
          </cell>
          <cell r="O149" t="str">
            <v>12/Đã thanh toán 11/2023</v>
          </cell>
        </row>
        <row r="150">
          <cell r="D150">
            <v>65094</v>
          </cell>
          <cell r="E150">
            <v>17274846</v>
          </cell>
          <cell r="F150">
            <v>2785536</v>
          </cell>
          <cell r="G150">
            <v>45227.000347222223</v>
          </cell>
          <cell r="J150" t="str">
            <v>Do Thi Bich Lieu</v>
          </cell>
          <cell r="M150" t="str">
            <v>No</v>
          </cell>
          <cell r="O150" t="str">
            <v>12/Đã thanh toán 11/2023</v>
          </cell>
        </row>
        <row r="151">
          <cell r="D151">
            <v>65098</v>
          </cell>
          <cell r="E151">
            <v>12230020</v>
          </cell>
          <cell r="F151">
            <v>11411993</v>
          </cell>
          <cell r="G151">
            <v>45227.000347222223</v>
          </cell>
          <cell r="J151" t="str">
            <v>Do Thi Bich Lieu</v>
          </cell>
          <cell r="M151" t="str">
            <v>No</v>
          </cell>
          <cell r="O151" t="str">
            <v>12/Đã thanh toán 11/2023</v>
          </cell>
        </row>
        <row r="152">
          <cell r="D152">
            <v>65106</v>
          </cell>
          <cell r="E152">
            <v>13034621</v>
          </cell>
          <cell r="F152">
            <v>2128086</v>
          </cell>
          <cell r="G152">
            <v>45227.000347222223</v>
          </cell>
          <cell r="J152" t="str">
            <v>Do Thi Bich Lieu</v>
          </cell>
          <cell r="M152" t="str">
            <v>No</v>
          </cell>
          <cell r="O152" t="str">
            <v>11/Đã thanh toán 24/2023</v>
          </cell>
        </row>
        <row r="153">
          <cell r="D153">
            <v>65102</v>
          </cell>
          <cell r="E153">
            <v>14168610</v>
          </cell>
          <cell r="F153">
            <v>4701785</v>
          </cell>
          <cell r="G153">
            <v>45227.000347222223</v>
          </cell>
          <cell r="J153" t="str">
            <v>Do Thi Bich Lieu</v>
          </cell>
          <cell r="M153" t="str">
            <v>No</v>
          </cell>
          <cell r="O153" t="str">
            <v>11/Đã thanh toán 24/2023</v>
          </cell>
        </row>
        <row r="154">
          <cell r="D154">
            <v>65249</v>
          </cell>
          <cell r="E154">
            <v>26465888</v>
          </cell>
          <cell r="F154">
            <v>1586110</v>
          </cell>
          <cell r="G154">
            <v>45230.000347222223</v>
          </cell>
          <cell r="J154" t="str">
            <v>Do Thi Bich Lieu</v>
          </cell>
          <cell r="M154" t="str">
            <v>No</v>
          </cell>
          <cell r="O154" t="str">
            <v>12/Đã thanh toán 11/2023</v>
          </cell>
        </row>
        <row r="155">
          <cell r="D155">
            <v>65247</v>
          </cell>
          <cell r="E155">
            <v>14173118</v>
          </cell>
          <cell r="F155">
            <v>3041809</v>
          </cell>
          <cell r="G155">
            <v>45230.000347222223</v>
          </cell>
          <cell r="J155" t="str">
            <v>Do Thi Bich Lieu</v>
          </cell>
          <cell r="M155" t="str">
            <v>No</v>
          </cell>
          <cell r="O155" t="str">
            <v>12/Đã thanh toán 11/2023</v>
          </cell>
        </row>
        <row r="156">
          <cell r="D156">
            <v>65250</v>
          </cell>
          <cell r="E156">
            <v>14173897</v>
          </cell>
          <cell r="F156">
            <v>3994807</v>
          </cell>
          <cell r="G156">
            <v>45230.000347222223</v>
          </cell>
          <cell r="J156" t="str">
            <v>Do Thi Bich Lieu</v>
          </cell>
          <cell r="M156" t="str">
            <v>No</v>
          </cell>
          <cell r="O156" t="str">
            <v>12/Đã thanh toán 11/2023</v>
          </cell>
        </row>
        <row r="157">
          <cell r="D157">
            <v>65245</v>
          </cell>
          <cell r="E157">
            <v>14171178</v>
          </cell>
          <cell r="F157">
            <v>5068694</v>
          </cell>
          <cell r="G157">
            <v>45230.000347222223</v>
          </cell>
          <cell r="J157" t="str">
            <v>Do Thi Bich Lieu</v>
          </cell>
          <cell r="M157" t="str">
            <v>No</v>
          </cell>
          <cell r="O157" t="str">
            <v>12/Đã thanh toán 11/2023</v>
          </cell>
        </row>
        <row r="158">
          <cell r="D158">
            <v>65242</v>
          </cell>
          <cell r="E158">
            <v>15186550</v>
          </cell>
          <cell r="F158">
            <v>2571826</v>
          </cell>
          <cell r="G158">
            <v>45230.000347222223</v>
          </cell>
          <cell r="J158" t="str">
            <v>Do Thi Bich Lieu</v>
          </cell>
          <cell r="M158" t="str">
            <v>No</v>
          </cell>
          <cell r="O158" t="str">
            <v>12/Đã thanh toán 11/2023</v>
          </cell>
        </row>
        <row r="159">
          <cell r="D159">
            <v>65246</v>
          </cell>
          <cell r="E159">
            <v>13036732</v>
          </cell>
          <cell r="F159">
            <v>4584902</v>
          </cell>
          <cell r="G159">
            <v>45230.000347222223</v>
          </cell>
          <cell r="J159" t="str">
            <v>Do Thi Bich Lieu</v>
          </cell>
          <cell r="M159" t="str">
            <v>No</v>
          </cell>
          <cell r="O159" t="str">
            <v>12/Đã thanh toán 11/2023</v>
          </cell>
        </row>
        <row r="160">
          <cell r="D160">
            <v>65238</v>
          </cell>
          <cell r="E160">
            <v>18242217</v>
          </cell>
          <cell r="F160">
            <v>3056524</v>
          </cell>
          <cell r="G160">
            <v>45230.000347222223</v>
          </cell>
          <cell r="J160" t="str">
            <v>Do Thi Bich Lieu</v>
          </cell>
          <cell r="M160" t="str">
            <v>No</v>
          </cell>
          <cell r="O160" t="str">
            <v>12/Đã thanh toán 11/2023</v>
          </cell>
        </row>
        <row r="161">
          <cell r="D161">
            <v>65243</v>
          </cell>
          <cell r="E161">
            <v>17277149</v>
          </cell>
          <cell r="F161">
            <v>2315628</v>
          </cell>
          <cell r="G161">
            <v>45230.000347222223</v>
          </cell>
          <cell r="J161" t="str">
            <v>Do Thi Bich Lieu</v>
          </cell>
          <cell r="M161" t="str">
            <v>No</v>
          </cell>
          <cell r="O161" t="str">
            <v>12/Đã thanh toán 11/2023</v>
          </cell>
        </row>
        <row r="162">
          <cell r="D162">
            <v>65239</v>
          </cell>
          <cell r="E162">
            <v>25401495</v>
          </cell>
          <cell r="F162">
            <v>5143651</v>
          </cell>
          <cell r="G162">
            <v>45230.000347222223</v>
          </cell>
          <cell r="J162" t="str">
            <v>Do Thi Bich Lieu</v>
          </cell>
          <cell r="M162" t="str">
            <v>No</v>
          </cell>
          <cell r="O162" t="str">
            <v>12/Đã thanh toán 11/2023</v>
          </cell>
        </row>
        <row r="163">
          <cell r="D163">
            <v>65241</v>
          </cell>
          <cell r="E163">
            <v>16504369</v>
          </cell>
          <cell r="F163">
            <v>4157935</v>
          </cell>
          <cell r="G163">
            <v>45230.000347222223</v>
          </cell>
          <cell r="J163" t="str">
            <v>Do Thi Bich Lieu</v>
          </cell>
          <cell r="M163" t="str">
            <v>No</v>
          </cell>
          <cell r="O163" t="str">
            <v>12/Đã thanh toán 11/2023</v>
          </cell>
        </row>
        <row r="164">
          <cell r="D164">
            <v>65240</v>
          </cell>
          <cell r="E164">
            <v>24371250</v>
          </cell>
          <cell r="F164">
            <v>2734419</v>
          </cell>
          <cell r="G164">
            <v>45230.000347222223</v>
          </cell>
          <cell r="J164" t="str">
            <v>Do Thi Bich Lieu</v>
          </cell>
          <cell r="M164" t="str">
            <v>No</v>
          </cell>
          <cell r="O164" t="str">
            <v>12/Đã thanh toán 11/2023</v>
          </cell>
        </row>
        <row r="165">
          <cell r="D165">
            <v>65244</v>
          </cell>
          <cell r="E165">
            <v>11275520</v>
          </cell>
          <cell r="F165">
            <v>5357362</v>
          </cell>
          <cell r="G165">
            <v>45230.000347222223</v>
          </cell>
          <cell r="J165" t="str">
            <v>Do Thi Bich Lieu</v>
          </cell>
          <cell r="M165" t="str">
            <v>No</v>
          </cell>
          <cell r="O165" t="str">
            <v>12/Đã thanh toán 11/2023</v>
          </cell>
        </row>
        <row r="166">
          <cell r="D166">
            <v>65237</v>
          </cell>
          <cell r="E166">
            <v>19462227</v>
          </cell>
          <cell r="F166">
            <v>3463306</v>
          </cell>
          <cell r="G166">
            <v>45230.000347222223</v>
          </cell>
          <cell r="J166" t="str">
            <v>Do Thi Bich Lieu</v>
          </cell>
          <cell r="M166" t="str">
            <v>No</v>
          </cell>
          <cell r="O166" t="str">
            <v>12/Đã thanh toán 11/2023</v>
          </cell>
        </row>
        <row r="167">
          <cell r="D167">
            <v>69580</v>
          </cell>
          <cell r="E167">
            <v>14176676</v>
          </cell>
          <cell r="F167">
            <v>706979</v>
          </cell>
          <cell r="G167">
            <v>45248.000347222223</v>
          </cell>
          <cell r="H167">
            <v>45248.000347222223</v>
          </cell>
          <cell r="I167">
            <v>45275.000347222223</v>
          </cell>
          <cell r="J167" t="str">
            <v>Do Thi Bich Lieu</v>
          </cell>
          <cell r="M167" t="str">
            <v>No</v>
          </cell>
          <cell r="O167" t="str">
            <v>Lịch thanh toán: Monthly at 10 &amp; 24</v>
          </cell>
        </row>
        <row r="168">
          <cell r="D168">
            <v>63601</v>
          </cell>
          <cell r="E168">
            <v>22403069</v>
          </cell>
          <cell r="F168">
            <v>1586110</v>
          </cell>
          <cell r="G168">
            <v>45220.000347222223</v>
          </cell>
          <cell r="J168" t="str">
            <v>Do Thi Bich Lieu</v>
          </cell>
          <cell r="M168" t="str">
            <v>No</v>
          </cell>
          <cell r="O168" t="str">
            <v>11/Đã thanh toán 24/2023</v>
          </cell>
        </row>
        <row r="169">
          <cell r="D169">
            <v>65101</v>
          </cell>
          <cell r="E169">
            <v>26460373</v>
          </cell>
          <cell r="F169">
            <v>3772159</v>
          </cell>
          <cell r="G169">
            <v>45227.000347222223</v>
          </cell>
          <cell r="J169" t="str">
            <v>Do Thi Bich Lieu</v>
          </cell>
          <cell r="M169" t="str">
            <v>No</v>
          </cell>
          <cell r="O169" t="str">
            <v>11/Đã thanh toán 24/2023</v>
          </cell>
        </row>
        <row r="170">
          <cell r="D170">
            <v>65248</v>
          </cell>
          <cell r="E170">
            <v>14173292</v>
          </cell>
          <cell r="F170">
            <v>2827915</v>
          </cell>
          <cell r="G170">
            <v>45230.000347222223</v>
          </cell>
          <cell r="J170" t="str">
            <v>Do Thi Bich Lieu</v>
          </cell>
          <cell r="M170" t="str">
            <v>No</v>
          </cell>
          <cell r="O170" t="str">
            <v>12/Đã thanh toán 11/2023</v>
          </cell>
        </row>
        <row r="171">
          <cell r="D171">
            <v>63620</v>
          </cell>
          <cell r="E171">
            <v>26458721</v>
          </cell>
          <cell r="F171">
            <v>1586110</v>
          </cell>
          <cell r="G171">
            <v>45220.000347222223</v>
          </cell>
          <cell r="J171" t="str">
            <v>Do Thi Bich Lieu</v>
          </cell>
          <cell r="M171" t="str">
            <v>No</v>
          </cell>
          <cell r="O171" t="str">
            <v>11/Đã thanh toán 24/2023</v>
          </cell>
        </row>
        <row r="172">
          <cell r="D172">
            <v>63602</v>
          </cell>
          <cell r="E172">
            <v>24366702</v>
          </cell>
          <cell r="F172">
            <v>2785536</v>
          </cell>
          <cell r="G172">
            <v>45220.000347222223</v>
          </cell>
          <cell r="J172" t="str">
            <v>Do Thi Bich Lieu</v>
          </cell>
          <cell r="M172" t="str">
            <v>No</v>
          </cell>
          <cell r="O172" t="str">
            <v>11/Đã thanh toán 24/2023</v>
          </cell>
        </row>
        <row r="173">
          <cell r="D173">
            <v>63603</v>
          </cell>
          <cell r="E173">
            <v>10319830</v>
          </cell>
          <cell r="F173">
            <v>4372099</v>
          </cell>
          <cell r="G173">
            <v>45220.000347222223</v>
          </cell>
          <cell r="J173" t="str">
            <v>Do Thi Bich Lieu</v>
          </cell>
          <cell r="M173" t="str">
            <v>No</v>
          </cell>
          <cell r="O173" t="str">
            <v>11/Đã thanh toán 24/2023</v>
          </cell>
        </row>
        <row r="174">
          <cell r="D174">
            <v>65096</v>
          </cell>
          <cell r="E174">
            <v>16501385</v>
          </cell>
          <cell r="F174">
            <v>4685013</v>
          </cell>
          <cell r="G174">
            <v>45227.000347222223</v>
          </cell>
          <cell r="J174" t="str">
            <v>Do Thi Bich Lieu</v>
          </cell>
          <cell r="M174" t="str">
            <v>No</v>
          </cell>
          <cell r="O174" t="str">
            <v>12/Đã thanh toán 11/2023</v>
          </cell>
        </row>
        <row r="175">
          <cell r="D175">
            <v>65103</v>
          </cell>
          <cell r="E175">
            <v>26461451</v>
          </cell>
          <cell r="F175">
            <v>2202521</v>
          </cell>
          <cell r="G175">
            <v>45227.000347222223</v>
          </cell>
          <cell r="J175" t="str">
            <v>Do Thi Bich Lieu</v>
          </cell>
          <cell r="M175" t="str">
            <v>No</v>
          </cell>
          <cell r="O175" t="str">
            <v>11/Đã thanh toán 24/2023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workbookViewId="0">
      <selection activeCell="G1" sqref="G1"/>
    </sheetView>
  </sheetViews>
  <sheetFormatPr defaultRowHeight="15" x14ac:dyDescent="0.25"/>
  <cols>
    <col min="1" max="1" width="39.85546875" bestFit="1" customWidth="1"/>
    <col min="2" max="2" width="7.85546875" bestFit="1" customWidth="1"/>
    <col min="3" max="3" width="32.7109375" bestFit="1" customWidth="1"/>
    <col min="4" max="4" width="18.140625" bestFit="1" customWidth="1"/>
    <col min="5" max="5" width="24.7109375" bestFit="1" customWidth="1"/>
    <col min="6" max="6" width="11.140625" bestFit="1" customWidth="1"/>
    <col min="7" max="7" width="15.85546875" bestFit="1" customWidth="1"/>
    <col min="8" max="8" width="11.140625" bestFit="1" customWidth="1"/>
  </cols>
  <sheetData>
    <row r="1" spans="1:8" ht="15.75" thickBot="1" x14ac:dyDescent="0.3">
      <c r="A1" s="33" t="s">
        <v>122</v>
      </c>
      <c r="B1" s="33"/>
      <c r="C1" s="33"/>
      <c r="D1" s="1"/>
      <c r="E1" s="1"/>
      <c r="F1" s="4">
        <v>312005749</v>
      </c>
      <c r="G1" s="16">
        <v>61545508</v>
      </c>
      <c r="H1" s="29">
        <f>+F1+G1</f>
        <v>373551257</v>
      </c>
    </row>
    <row r="2" spans="1:8" ht="36.75" thickBot="1" x14ac:dyDescent="0.3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8" ht="15.75" thickBot="1" x14ac:dyDescent="0.3">
      <c r="A3" s="5" t="s">
        <v>36</v>
      </c>
      <c r="B3" s="6" t="s">
        <v>7</v>
      </c>
      <c r="C3" s="6" t="s">
        <v>8</v>
      </c>
      <c r="D3" s="6" t="s">
        <v>123</v>
      </c>
      <c r="E3" s="6" t="s">
        <v>124</v>
      </c>
      <c r="F3" s="7">
        <v>1199421</v>
      </c>
    </row>
    <row r="4" spans="1:8" ht="15.75" thickBot="1" x14ac:dyDescent="0.3">
      <c r="A4" s="5" t="s">
        <v>46</v>
      </c>
      <c r="B4" s="6" t="s">
        <v>7</v>
      </c>
      <c r="C4" s="6" t="s">
        <v>8</v>
      </c>
      <c r="D4" s="6" t="s">
        <v>47</v>
      </c>
      <c r="E4" s="6" t="s">
        <v>48</v>
      </c>
      <c r="F4" s="7">
        <v>1199421</v>
      </c>
    </row>
    <row r="5" spans="1:8" ht="15.75" thickBot="1" x14ac:dyDescent="0.3">
      <c r="A5" s="5" t="s">
        <v>36</v>
      </c>
      <c r="B5" s="6" t="s">
        <v>7</v>
      </c>
      <c r="C5" s="6" t="s">
        <v>8</v>
      </c>
      <c r="D5" s="6" t="s">
        <v>37</v>
      </c>
      <c r="E5" s="6" t="s">
        <v>38</v>
      </c>
      <c r="F5" s="7">
        <v>1199421</v>
      </c>
    </row>
    <row r="6" spans="1:8" ht="15.75" thickBot="1" x14ac:dyDescent="0.3">
      <c r="A6" s="5" t="s">
        <v>25</v>
      </c>
      <c r="B6" s="6" t="s">
        <v>7</v>
      </c>
      <c r="C6" s="6" t="s">
        <v>8</v>
      </c>
      <c r="D6" s="6" t="s">
        <v>26</v>
      </c>
      <c r="E6" s="6" t="s">
        <v>27</v>
      </c>
      <c r="F6" s="7">
        <v>6770952</v>
      </c>
    </row>
    <row r="7" spans="1:8" ht="15.75" thickBot="1" x14ac:dyDescent="0.3">
      <c r="A7" s="5" t="s">
        <v>16</v>
      </c>
      <c r="B7" s="6" t="s">
        <v>7</v>
      </c>
      <c r="C7" s="6" t="s">
        <v>8</v>
      </c>
      <c r="D7" s="6" t="s">
        <v>17</v>
      </c>
      <c r="E7" s="6" t="s">
        <v>18</v>
      </c>
      <c r="F7" s="7">
        <v>11411996</v>
      </c>
    </row>
    <row r="8" spans="1:8" ht="15.75" thickBot="1" x14ac:dyDescent="0.3">
      <c r="A8" s="5" t="s">
        <v>6</v>
      </c>
      <c r="B8" s="6" t="s">
        <v>7</v>
      </c>
      <c r="C8" s="6" t="s">
        <v>8</v>
      </c>
      <c r="D8" s="6" t="s">
        <v>9</v>
      </c>
      <c r="E8" s="6" t="s">
        <v>10</v>
      </c>
      <c r="F8" s="7">
        <v>2186055</v>
      </c>
    </row>
    <row r="9" spans="1:8" ht="15.75" thickBot="1" x14ac:dyDescent="0.3">
      <c r="A9" s="5" t="s">
        <v>6</v>
      </c>
      <c r="B9" s="6" t="s">
        <v>7</v>
      </c>
      <c r="C9" s="6" t="s">
        <v>8</v>
      </c>
      <c r="D9" s="6" t="s">
        <v>11</v>
      </c>
      <c r="E9" s="6" t="s">
        <v>12</v>
      </c>
      <c r="F9" s="7">
        <v>7886700</v>
      </c>
    </row>
    <row r="10" spans="1:8" ht="15.75" thickBot="1" x14ac:dyDescent="0.3">
      <c r="A10" s="5" t="s">
        <v>22</v>
      </c>
      <c r="B10" s="6" t="s">
        <v>7</v>
      </c>
      <c r="C10" s="6" t="s">
        <v>8</v>
      </c>
      <c r="D10" s="6" t="s">
        <v>23</v>
      </c>
      <c r="E10" s="6" t="s">
        <v>24</v>
      </c>
      <c r="F10" s="7">
        <v>4685013</v>
      </c>
    </row>
    <row r="11" spans="1:8" ht="15.75" thickBot="1" x14ac:dyDescent="0.3">
      <c r="A11" s="5" t="s">
        <v>32</v>
      </c>
      <c r="B11" s="6" t="s">
        <v>7</v>
      </c>
      <c r="C11" s="6" t="s">
        <v>8</v>
      </c>
      <c r="D11" s="6" t="s">
        <v>33</v>
      </c>
      <c r="E11" s="6" t="s">
        <v>34</v>
      </c>
      <c r="F11" s="7">
        <v>6870150</v>
      </c>
    </row>
    <row r="12" spans="1:8" ht="15.75" thickBot="1" x14ac:dyDescent="0.3">
      <c r="A12" s="5" t="s">
        <v>46</v>
      </c>
      <c r="B12" s="6" t="s">
        <v>7</v>
      </c>
      <c r="C12" s="6" t="s">
        <v>8</v>
      </c>
      <c r="D12" s="6" t="s">
        <v>49</v>
      </c>
      <c r="E12" s="6" t="s">
        <v>50</v>
      </c>
      <c r="F12" s="7">
        <v>1246428</v>
      </c>
    </row>
    <row r="13" spans="1:8" ht="15.75" thickBot="1" x14ac:dyDescent="0.3">
      <c r="A13" s="5" t="s">
        <v>40</v>
      </c>
      <c r="B13" s="6" t="s">
        <v>7</v>
      </c>
      <c r="C13" s="6" t="s">
        <v>8</v>
      </c>
      <c r="D13" s="6" t="s">
        <v>41</v>
      </c>
      <c r="E13" s="6" t="s">
        <v>42</v>
      </c>
      <c r="F13" s="7">
        <v>2571831</v>
      </c>
    </row>
    <row r="14" spans="1:8" ht="15.75" thickBot="1" x14ac:dyDescent="0.3">
      <c r="A14" s="5" t="s">
        <v>6</v>
      </c>
      <c r="B14" s="6" t="s">
        <v>7</v>
      </c>
      <c r="C14" s="6" t="s">
        <v>8</v>
      </c>
      <c r="D14" s="6" t="s">
        <v>13</v>
      </c>
      <c r="E14" s="6" t="s">
        <v>14</v>
      </c>
      <c r="F14" s="7">
        <v>12784284</v>
      </c>
    </row>
    <row r="15" spans="1:8" ht="15.75" thickBot="1" x14ac:dyDescent="0.3">
      <c r="A15" s="5" t="s">
        <v>25</v>
      </c>
      <c r="B15" s="6" t="s">
        <v>7</v>
      </c>
      <c r="C15" s="6" t="s">
        <v>8</v>
      </c>
      <c r="D15" s="6" t="s">
        <v>28</v>
      </c>
      <c r="E15" s="6" t="s">
        <v>29</v>
      </c>
      <c r="F15" s="7">
        <v>2785536</v>
      </c>
    </row>
    <row r="16" spans="1:8" ht="15.75" thickBot="1" x14ac:dyDescent="0.3">
      <c r="A16" s="5" t="s">
        <v>25</v>
      </c>
      <c r="B16" s="6" t="s">
        <v>7</v>
      </c>
      <c r="C16" s="6" t="s">
        <v>8</v>
      </c>
      <c r="D16" s="6" t="s">
        <v>30</v>
      </c>
      <c r="E16" s="6" t="s">
        <v>31</v>
      </c>
      <c r="F16" s="7">
        <v>6770952</v>
      </c>
    </row>
    <row r="17" spans="1:6" ht="15.75" thickBot="1" x14ac:dyDescent="0.3">
      <c r="A17" s="5" t="s">
        <v>32</v>
      </c>
      <c r="B17" s="6" t="s">
        <v>7</v>
      </c>
      <c r="C17" s="6" t="s">
        <v>8</v>
      </c>
      <c r="D17" s="6" t="s">
        <v>125</v>
      </c>
      <c r="E17" s="6" t="s">
        <v>126</v>
      </c>
      <c r="F17" s="7">
        <v>3056522</v>
      </c>
    </row>
    <row r="18" spans="1:6" ht="15.75" thickBot="1" x14ac:dyDescent="0.3">
      <c r="A18" s="5" t="s">
        <v>21</v>
      </c>
      <c r="B18" s="6" t="s">
        <v>7</v>
      </c>
      <c r="C18" s="6" t="s">
        <v>8</v>
      </c>
      <c r="D18" s="6" t="s">
        <v>127</v>
      </c>
      <c r="E18" s="6" t="s">
        <v>128</v>
      </c>
      <c r="F18" s="7">
        <v>2571831</v>
      </c>
    </row>
    <row r="19" spans="1:6" ht="15.75" thickBot="1" x14ac:dyDescent="0.3">
      <c r="A19" s="5" t="s">
        <v>25</v>
      </c>
      <c r="B19" s="6" t="s">
        <v>7</v>
      </c>
      <c r="C19" s="6" t="s">
        <v>8</v>
      </c>
      <c r="D19" s="6" t="s">
        <v>129</v>
      </c>
      <c r="E19" s="6" t="s">
        <v>130</v>
      </c>
      <c r="F19" s="7">
        <v>2315628</v>
      </c>
    </row>
    <row r="20" spans="1:6" ht="15.75" thickBot="1" x14ac:dyDescent="0.3">
      <c r="A20" s="5" t="s">
        <v>15</v>
      </c>
      <c r="B20" s="6" t="s">
        <v>7</v>
      </c>
      <c r="C20" s="6" t="s">
        <v>8</v>
      </c>
      <c r="D20" s="6" t="s">
        <v>131</v>
      </c>
      <c r="E20" s="6" t="s">
        <v>132</v>
      </c>
      <c r="F20" s="7">
        <v>5357367</v>
      </c>
    </row>
    <row r="21" spans="1:6" ht="15.75" thickBot="1" x14ac:dyDescent="0.3">
      <c r="A21" s="5" t="s">
        <v>20</v>
      </c>
      <c r="B21" s="6" t="s">
        <v>7</v>
      </c>
      <c r="C21" s="6" t="s">
        <v>8</v>
      </c>
      <c r="D21" s="6" t="s">
        <v>133</v>
      </c>
      <c r="E21" s="6" t="s">
        <v>134</v>
      </c>
      <c r="F21" s="7">
        <v>5068697</v>
      </c>
    </row>
    <row r="22" spans="1:6" ht="15.75" thickBot="1" x14ac:dyDescent="0.3">
      <c r="A22" s="5" t="s">
        <v>19</v>
      </c>
      <c r="B22" s="6" t="s">
        <v>7</v>
      </c>
      <c r="C22" s="6" t="s">
        <v>8</v>
      </c>
      <c r="D22" s="6" t="s">
        <v>135</v>
      </c>
      <c r="E22" s="6" t="s">
        <v>136</v>
      </c>
      <c r="F22" s="7">
        <v>4584897</v>
      </c>
    </row>
    <row r="23" spans="1:6" ht="15.75" thickBot="1" x14ac:dyDescent="0.3">
      <c r="A23" s="5" t="s">
        <v>20</v>
      </c>
      <c r="B23" s="6" t="s">
        <v>7</v>
      </c>
      <c r="C23" s="6" t="s">
        <v>8</v>
      </c>
      <c r="D23" s="6" t="s">
        <v>137</v>
      </c>
      <c r="E23" s="6" t="s">
        <v>138</v>
      </c>
      <c r="F23" s="7">
        <v>3041807</v>
      </c>
    </row>
    <row r="24" spans="1:6" ht="15.75" thickBot="1" x14ac:dyDescent="0.3">
      <c r="A24" s="5" t="s">
        <v>20</v>
      </c>
      <c r="B24" s="6" t="s">
        <v>7</v>
      </c>
      <c r="C24" s="6" t="s">
        <v>8</v>
      </c>
      <c r="D24" s="6" t="s">
        <v>139</v>
      </c>
      <c r="E24" s="6" t="s">
        <v>140</v>
      </c>
      <c r="F24" s="7">
        <v>2827913</v>
      </c>
    </row>
    <row r="25" spans="1:6" ht="15.75" thickBot="1" x14ac:dyDescent="0.3">
      <c r="A25" s="5" t="s">
        <v>45</v>
      </c>
      <c r="B25" s="6" t="s">
        <v>7</v>
      </c>
      <c r="C25" s="6" t="s">
        <v>8</v>
      </c>
      <c r="D25" s="6" t="s">
        <v>141</v>
      </c>
      <c r="E25" s="6" t="s">
        <v>142</v>
      </c>
      <c r="F25" s="7">
        <v>1586115</v>
      </c>
    </row>
    <row r="26" spans="1:6" ht="15.75" thickBot="1" x14ac:dyDescent="0.3">
      <c r="A26" s="5" t="s">
        <v>20</v>
      </c>
      <c r="B26" s="6" t="s">
        <v>7</v>
      </c>
      <c r="C26" s="6" t="s">
        <v>8</v>
      </c>
      <c r="D26" s="6" t="s">
        <v>143</v>
      </c>
      <c r="E26" s="6" t="s">
        <v>144</v>
      </c>
      <c r="F26" s="7">
        <v>3994812</v>
      </c>
    </row>
    <row r="27" spans="1:6" ht="15.75" thickBot="1" x14ac:dyDescent="0.3">
      <c r="A27" s="5" t="s">
        <v>35</v>
      </c>
      <c r="B27" s="6" t="s">
        <v>7</v>
      </c>
      <c r="C27" s="6" t="s">
        <v>8</v>
      </c>
      <c r="D27" s="6" t="s">
        <v>145</v>
      </c>
      <c r="E27" s="6" t="s">
        <v>146</v>
      </c>
      <c r="F27" s="7">
        <v>3463304</v>
      </c>
    </row>
    <row r="28" spans="1:6" ht="15.75" thickBot="1" x14ac:dyDescent="0.3">
      <c r="A28" s="5" t="s">
        <v>44</v>
      </c>
      <c r="B28" s="6" t="s">
        <v>7</v>
      </c>
      <c r="C28" s="6" t="s">
        <v>8</v>
      </c>
      <c r="D28" s="6" t="s">
        <v>147</v>
      </c>
      <c r="E28" s="6" t="s">
        <v>148</v>
      </c>
      <c r="F28" s="7">
        <v>5143649</v>
      </c>
    </row>
    <row r="29" spans="1:6" ht="15.75" thickBot="1" x14ac:dyDescent="0.3">
      <c r="A29" s="5" t="s">
        <v>43</v>
      </c>
      <c r="B29" s="6" t="s">
        <v>7</v>
      </c>
      <c r="C29" s="6" t="s">
        <v>8</v>
      </c>
      <c r="D29" s="6" t="s">
        <v>149</v>
      </c>
      <c r="E29" s="6" t="s">
        <v>150</v>
      </c>
      <c r="F29" s="7">
        <v>2734425</v>
      </c>
    </row>
    <row r="30" spans="1:6" ht="15.75" thickBot="1" x14ac:dyDescent="0.3">
      <c r="A30" s="5" t="s">
        <v>22</v>
      </c>
      <c r="B30" s="6" t="s">
        <v>7</v>
      </c>
      <c r="C30" s="6" t="s">
        <v>8</v>
      </c>
      <c r="D30" s="6" t="s">
        <v>151</v>
      </c>
      <c r="E30" s="6" t="s">
        <v>152</v>
      </c>
      <c r="F30" s="7">
        <v>4157933</v>
      </c>
    </row>
    <row r="31" spans="1:6" ht="15.75" thickBot="1" x14ac:dyDescent="0.3">
      <c r="A31" s="5" t="s">
        <v>21</v>
      </c>
      <c r="B31" s="6" t="s">
        <v>7</v>
      </c>
      <c r="C31" s="6" t="s">
        <v>8</v>
      </c>
      <c r="D31" s="6" t="s">
        <v>153</v>
      </c>
      <c r="E31" s="6" t="s">
        <v>154</v>
      </c>
      <c r="F31" s="7">
        <v>541971</v>
      </c>
    </row>
    <row r="32" spans="1:6" ht="15.75" thickBot="1" x14ac:dyDescent="0.3">
      <c r="A32" s="5" t="s">
        <v>25</v>
      </c>
      <c r="B32" s="6" t="s">
        <v>7</v>
      </c>
      <c r="C32" s="6" t="s">
        <v>8</v>
      </c>
      <c r="D32" s="6" t="s">
        <v>155</v>
      </c>
      <c r="E32" s="6" t="s">
        <v>156</v>
      </c>
      <c r="F32" s="7">
        <v>2785536</v>
      </c>
    </row>
    <row r="33" spans="1:6" ht="15.75" thickBot="1" x14ac:dyDescent="0.3">
      <c r="A33" s="5" t="s">
        <v>40</v>
      </c>
      <c r="B33" s="6" t="s">
        <v>7</v>
      </c>
      <c r="C33" s="6" t="s">
        <v>8</v>
      </c>
      <c r="D33" s="6" t="s">
        <v>157</v>
      </c>
      <c r="E33" s="6" t="s">
        <v>158</v>
      </c>
      <c r="F33" s="7">
        <v>6343083</v>
      </c>
    </row>
    <row r="34" spans="1:6" ht="15.75" thickBot="1" x14ac:dyDescent="0.3">
      <c r="A34" s="5" t="s">
        <v>40</v>
      </c>
      <c r="B34" s="6" t="s">
        <v>7</v>
      </c>
      <c r="C34" s="6" t="s">
        <v>8</v>
      </c>
      <c r="D34" s="6" t="s">
        <v>159</v>
      </c>
      <c r="E34" s="6" t="s">
        <v>160</v>
      </c>
      <c r="F34" s="7">
        <v>541971</v>
      </c>
    </row>
    <row r="35" spans="1:6" ht="15.75" thickBot="1" x14ac:dyDescent="0.3">
      <c r="A35" s="5" t="s">
        <v>39</v>
      </c>
      <c r="B35" s="6" t="s">
        <v>7</v>
      </c>
      <c r="C35" s="6" t="s">
        <v>8</v>
      </c>
      <c r="D35" s="6" t="s">
        <v>161</v>
      </c>
      <c r="E35" s="6" t="s">
        <v>162</v>
      </c>
      <c r="F35" s="7">
        <v>1586115</v>
      </c>
    </row>
    <row r="36" spans="1:6" ht="15.75" thickBot="1" x14ac:dyDescent="0.3">
      <c r="A36" s="5" t="s">
        <v>46</v>
      </c>
      <c r="B36" s="6" t="s">
        <v>7</v>
      </c>
      <c r="C36" s="6" t="s">
        <v>8</v>
      </c>
      <c r="D36" s="6" t="s">
        <v>163</v>
      </c>
      <c r="E36" s="6" t="s">
        <v>164</v>
      </c>
      <c r="F36" s="7">
        <v>2785536</v>
      </c>
    </row>
    <row r="37" spans="1:6" ht="15.75" thickBot="1" x14ac:dyDescent="0.3">
      <c r="A37" s="5" t="s">
        <v>52</v>
      </c>
      <c r="B37" s="6" t="s">
        <v>7</v>
      </c>
      <c r="C37" s="6" t="s">
        <v>8</v>
      </c>
      <c r="D37" s="6" t="s">
        <v>165</v>
      </c>
      <c r="E37" s="6" t="s">
        <v>166</v>
      </c>
      <c r="F37" s="7">
        <v>2571831</v>
      </c>
    </row>
    <row r="38" spans="1:6" ht="15.75" thickBot="1" x14ac:dyDescent="0.3">
      <c r="A38" s="5" t="s">
        <v>32</v>
      </c>
      <c r="B38" s="6" t="s">
        <v>7</v>
      </c>
      <c r="C38" s="6" t="s">
        <v>8</v>
      </c>
      <c r="D38" s="6" t="s">
        <v>167</v>
      </c>
      <c r="E38" s="6" t="s">
        <v>168</v>
      </c>
      <c r="F38" s="7">
        <v>3771252</v>
      </c>
    </row>
    <row r="39" spans="1:6" ht="15.75" thickBot="1" x14ac:dyDescent="0.3">
      <c r="A39" s="5" t="s">
        <v>6</v>
      </c>
      <c r="B39" s="6" t="s">
        <v>7</v>
      </c>
      <c r="C39" s="6" t="s">
        <v>8</v>
      </c>
      <c r="D39" s="6" t="s">
        <v>169</v>
      </c>
      <c r="E39" s="6" t="s">
        <v>170</v>
      </c>
      <c r="F39" s="7">
        <v>5726363</v>
      </c>
    </row>
    <row r="40" spans="1:6" ht="15.75" thickBot="1" x14ac:dyDescent="0.3">
      <c r="A40" s="5" t="s">
        <v>43</v>
      </c>
      <c r="B40" s="6" t="s">
        <v>7</v>
      </c>
      <c r="C40" s="6" t="s">
        <v>8</v>
      </c>
      <c r="D40" s="6" t="s">
        <v>171</v>
      </c>
      <c r="E40" s="6" t="s">
        <v>172</v>
      </c>
      <c r="F40" s="7">
        <v>1413963</v>
      </c>
    </row>
    <row r="41" spans="1:6" ht="15.75" thickBot="1" x14ac:dyDescent="0.3">
      <c r="A41" s="5" t="s">
        <v>43</v>
      </c>
      <c r="B41" s="6" t="s">
        <v>7</v>
      </c>
      <c r="C41" s="6" t="s">
        <v>8</v>
      </c>
      <c r="D41" s="6" t="s">
        <v>173</v>
      </c>
      <c r="E41" s="6" t="s">
        <v>174</v>
      </c>
      <c r="F41" s="7">
        <v>3984957</v>
      </c>
    </row>
    <row r="42" spans="1:6" ht="15.75" thickBot="1" x14ac:dyDescent="0.3">
      <c r="A42" s="5" t="s">
        <v>36</v>
      </c>
      <c r="B42" s="6" t="s">
        <v>7</v>
      </c>
      <c r="C42" s="6" t="s">
        <v>8</v>
      </c>
      <c r="D42" s="6" t="s">
        <v>175</v>
      </c>
      <c r="E42" s="6" t="s">
        <v>176</v>
      </c>
      <c r="F42" s="7">
        <v>1413963</v>
      </c>
    </row>
    <row r="43" spans="1:6" ht="15.75" thickBot="1" x14ac:dyDescent="0.3">
      <c r="A43" s="5" t="s">
        <v>25</v>
      </c>
      <c r="B43" s="6" t="s">
        <v>7</v>
      </c>
      <c r="C43" s="6" t="s">
        <v>8</v>
      </c>
      <c r="D43" s="6" t="s">
        <v>177</v>
      </c>
      <c r="E43" s="6" t="s">
        <v>178</v>
      </c>
      <c r="F43" s="7">
        <v>1199421</v>
      </c>
    </row>
    <row r="44" spans="1:6" ht="15.75" thickBot="1" x14ac:dyDescent="0.3">
      <c r="A44" s="5" t="s">
        <v>15</v>
      </c>
      <c r="B44" s="6" t="s">
        <v>7</v>
      </c>
      <c r="C44" s="6" t="s">
        <v>8</v>
      </c>
      <c r="D44" s="6" t="s">
        <v>179</v>
      </c>
      <c r="E44" s="6" t="s">
        <v>180</v>
      </c>
      <c r="F44" s="7">
        <v>7704842</v>
      </c>
    </row>
    <row r="45" spans="1:6" ht="15.75" thickBot="1" x14ac:dyDescent="0.3">
      <c r="A45" s="5" t="s">
        <v>44</v>
      </c>
      <c r="B45" s="6" t="s">
        <v>7</v>
      </c>
      <c r="C45" s="6" t="s">
        <v>8</v>
      </c>
      <c r="D45" s="6" t="s">
        <v>181</v>
      </c>
      <c r="E45" s="6" t="s">
        <v>182</v>
      </c>
      <c r="F45" s="7">
        <v>6729764</v>
      </c>
    </row>
    <row r="46" spans="1:6" ht="15.75" thickBot="1" x14ac:dyDescent="0.3">
      <c r="A46" s="5" t="s">
        <v>21</v>
      </c>
      <c r="B46" s="6" t="s">
        <v>7</v>
      </c>
      <c r="C46" s="6" t="s">
        <v>8</v>
      </c>
      <c r="D46" s="6" t="s">
        <v>183</v>
      </c>
      <c r="E46" s="6" t="s">
        <v>184</v>
      </c>
      <c r="F46" s="7">
        <v>2785536</v>
      </c>
    </row>
    <row r="47" spans="1:6" ht="15.75" thickBot="1" x14ac:dyDescent="0.3">
      <c r="A47" s="5" t="s">
        <v>16</v>
      </c>
      <c r="B47" s="6" t="s">
        <v>7</v>
      </c>
      <c r="C47" s="6" t="s">
        <v>8</v>
      </c>
      <c r="D47" s="6" t="s">
        <v>185</v>
      </c>
      <c r="E47" s="6" t="s">
        <v>186</v>
      </c>
      <c r="F47" s="7">
        <v>7583247</v>
      </c>
    </row>
    <row r="48" spans="1:6" ht="15.75" thickBot="1" x14ac:dyDescent="0.3">
      <c r="A48" s="5" t="s">
        <v>32</v>
      </c>
      <c r="B48" s="6" t="s">
        <v>7</v>
      </c>
      <c r="C48" s="6" t="s">
        <v>8</v>
      </c>
      <c r="D48" s="6" t="s">
        <v>187</v>
      </c>
      <c r="E48" s="6" t="s">
        <v>188</v>
      </c>
      <c r="F48" s="7">
        <v>2857599</v>
      </c>
    </row>
    <row r="49" spans="1:6" ht="15.75" thickBot="1" x14ac:dyDescent="0.3">
      <c r="A49" s="5" t="s">
        <v>52</v>
      </c>
      <c r="B49" s="6" t="s">
        <v>7</v>
      </c>
      <c r="C49" s="6" t="s">
        <v>8</v>
      </c>
      <c r="D49" s="6" t="s">
        <v>189</v>
      </c>
      <c r="E49" s="6" t="s">
        <v>190</v>
      </c>
      <c r="F49" s="7">
        <v>1199421</v>
      </c>
    </row>
    <row r="50" spans="1:6" ht="15.75" thickBot="1" x14ac:dyDescent="0.3">
      <c r="A50" s="5" t="s">
        <v>39</v>
      </c>
      <c r="B50" s="6" t="s">
        <v>7</v>
      </c>
      <c r="C50" s="6" t="s">
        <v>8</v>
      </c>
      <c r="D50" s="6" t="s">
        <v>191</v>
      </c>
      <c r="E50" s="6" t="s">
        <v>192</v>
      </c>
      <c r="F50" s="7">
        <v>2315628</v>
      </c>
    </row>
    <row r="51" spans="1:6" ht="15.75" thickBot="1" x14ac:dyDescent="0.3">
      <c r="A51" s="5" t="s">
        <v>25</v>
      </c>
      <c r="B51" s="6" t="s">
        <v>7</v>
      </c>
      <c r="C51" s="6" t="s">
        <v>8</v>
      </c>
      <c r="D51" s="6" t="s">
        <v>193</v>
      </c>
      <c r="E51" s="6" t="s">
        <v>194</v>
      </c>
      <c r="F51" s="7">
        <v>3056522</v>
      </c>
    </row>
    <row r="52" spans="1:6" ht="15.75" thickBot="1" x14ac:dyDescent="0.3">
      <c r="A52" s="5" t="s">
        <v>51</v>
      </c>
      <c r="B52" s="6" t="s">
        <v>7</v>
      </c>
      <c r="C52" s="6" t="s">
        <v>8</v>
      </c>
      <c r="D52" s="6" t="s">
        <v>195</v>
      </c>
      <c r="E52" s="6" t="s">
        <v>196</v>
      </c>
      <c r="F52" s="7">
        <v>4970673</v>
      </c>
    </row>
    <row r="53" spans="1:6" ht="15.75" thickBot="1" x14ac:dyDescent="0.3">
      <c r="A53" s="5" t="s">
        <v>22</v>
      </c>
      <c r="B53" s="6" t="s">
        <v>7</v>
      </c>
      <c r="C53" s="6" t="s">
        <v>8</v>
      </c>
      <c r="D53" s="6" t="s">
        <v>197</v>
      </c>
      <c r="E53" s="6" t="s">
        <v>198</v>
      </c>
      <c r="F53" s="7">
        <v>1857101</v>
      </c>
    </row>
    <row r="54" spans="1:6" ht="15.75" thickBot="1" x14ac:dyDescent="0.3">
      <c r="A54" s="5" t="s">
        <v>6</v>
      </c>
      <c r="B54" s="6" t="s">
        <v>7</v>
      </c>
      <c r="C54" s="6" t="s">
        <v>8</v>
      </c>
      <c r="D54" s="6" t="s">
        <v>199</v>
      </c>
      <c r="E54" s="6" t="s">
        <v>200</v>
      </c>
      <c r="F54" s="7">
        <v>5798439</v>
      </c>
    </row>
    <row r="55" spans="1:6" ht="15.75" thickBot="1" x14ac:dyDescent="0.3">
      <c r="A55" s="5" t="s">
        <v>35</v>
      </c>
      <c r="B55" s="6" t="s">
        <v>7</v>
      </c>
      <c r="C55" s="6" t="s">
        <v>8</v>
      </c>
      <c r="D55" s="6" t="s">
        <v>201</v>
      </c>
      <c r="E55" s="6" t="s">
        <v>202</v>
      </c>
      <c r="F55" s="7">
        <v>2078973</v>
      </c>
    </row>
    <row r="56" spans="1:6" ht="15.75" thickBot="1" x14ac:dyDescent="0.3">
      <c r="A56" s="5" t="s">
        <v>203</v>
      </c>
      <c r="B56" s="6" t="s">
        <v>7</v>
      </c>
      <c r="C56" s="6" t="s">
        <v>8</v>
      </c>
      <c r="D56" s="6" t="s">
        <v>204</v>
      </c>
      <c r="E56" s="6" t="s">
        <v>205</v>
      </c>
      <c r="F56" s="7">
        <v>2315628</v>
      </c>
    </row>
    <row r="57" spans="1:6" ht="15.75" thickBot="1" x14ac:dyDescent="0.3">
      <c r="A57" s="5" t="s">
        <v>25</v>
      </c>
      <c r="B57" s="6" t="s">
        <v>7</v>
      </c>
      <c r="C57" s="6" t="s">
        <v>8</v>
      </c>
      <c r="D57" s="6" t="s">
        <v>206</v>
      </c>
      <c r="E57" s="6" t="s">
        <v>207</v>
      </c>
      <c r="F57" s="7">
        <v>1199421</v>
      </c>
    </row>
    <row r="58" spans="1:6" ht="15.75" thickBot="1" x14ac:dyDescent="0.3">
      <c r="A58" s="5" t="s">
        <v>22</v>
      </c>
      <c r="B58" s="6" t="s">
        <v>7</v>
      </c>
      <c r="C58" s="6" t="s">
        <v>8</v>
      </c>
      <c r="D58" s="6" t="s">
        <v>208</v>
      </c>
      <c r="E58" s="6" t="s">
        <v>209</v>
      </c>
      <c r="F58" s="7">
        <v>4414028</v>
      </c>
    </row>
    <row r="59" spans="1:6" ht="15.75" thickBot="1" x14ac:dyDescent="0.3">
      <c r="A59" s="5" t="s">
        <v>16</v>
      </c>
      <c r="B59" s="6" t="s">
        <v>7</v>
      </c>
      <c r="C59" s="6" t="s">
        <v>8</v>
      </c>
      <c r="D59" s="6" t="s">
        <v>210</v>
      </c>
      <c r="E59" s="6" t="s">
        <v>211</v>
      </c>
      <c r="F59" s="7">
        <v>2315628</v>
      </c>
    </row>
    <row r="60" spans="1:6" ht="15.75" thickBot="1" x14ac:dyDescent="0.3">
      <c r="A60" s="5" t="s">
        <v>44</v>
      </c>
      <c r="B60" s="6" t="s">
        <v>7</v>
      </c>
      <c r="C60" s="6" t="s">
        <v>8</v>
      </c>
      <c r="D60" s="6" t="s">
        <v>212</v>
      </c>
      <c r="E60" s="6" t="s">
        <v>213</v>
      </c>
      <c r="F60" s="7">
        <v>1470420</v>
      </c>
    </row>
    <row r="61" spans="1:6" ht="15.75" thickBot="1" x14ac:dyDescent="0.3">
      <c r="A61" s="5" t="s">
        <v>20</v>
      </c>
      <c r="B61" s="6" t="s">
        <v>7</v>
      </c>
      <c r="C61" s="6" t="s">
        <v>8</v>
      </c>
      <c r="D61" s="6" t="s">
        <v>214</v>
      </c>
      <c r="E61" s="6" t="s">
        <v>215</v>
      </c>
      <c r="F61" s="7">
        <v>4797711</v>
      </c>
    </row>
    <row r="62" spans="1:6" ht="15.75" thickBot="1" x14ac:dyDescent="0.3">
      <c r="A62" s="5" t="s">
        <v>53</v>
      </c>
      <c r="B62" s="6" t="s">
        <v>7</v>
      </c>
      <c r="C62" s="6" t="s">
        <v>8</v>
      </c>
      <c r="D62" s="6" t="s">
        <v>216</v>
      </c>
      <c r="E62" s="6" t="s">
        <v>217</v>
      </c>
      <c r="F62" s="7">
        <v>4536324</v>
      </c>
    </row>
    <row r="63" spans="1:6" ht="15.75" thickBot="1" x14ac:dyDescent="0.3">
      <c r="A63" s="5" t="s">
        <v>19</v>
      </c>
      <c r="B63" s="6" t="s">
        <v>7</v>
      </c>
      <c r="C63" s="6" t="s">
        <v>8</v>
      </c>
      <c r="D63" s="6" t="s">
        <v>218</v>
      </c>
      <c r="E63" s="6" t="s">
        <v>219</v>
      </c>
      <c r="F63" s="7">
        <v>3920954</v>
      </c>
    </row>
    <row r="64" spans="1:6" ht="15.75" thickBot="1" x14ac:dyDescent="0.3">
      <c r="A64" s="5" t="s">
        <v>45</v>
      </c>
      <c r="B64" s="6" t="s">
        <v>7</v>
      </c>
      <c r="C64" s="6" t="s">
        <v>8</v>
      </c>
      <c r="D64" s="6" t="s">
        <v>220</v>
      </c>
      <c r="E64" s="6" t="s">
        <v>221</v>
      </c>
      <c r="F64" s="7">
        <v>1285889</v>
      </c>
    </row>
    <row r="65" spans="1:6" ht="15.75" thickBot="1" x14ac:dyDescent="0.3">
      <c r="A65" s="5" t="s">
        <v>45</v>
      </c>
      <c r="B65" s="6" t="s">
        <v>7</v>
      </c>
      <c r="C65" s="6" t="s">
        <v>8</v>
      </c>
      <c r="D65" s="6" t="s">
        <v>222</v>
      </c>
      <c r="E65" s="6" t="s">
        <v>223</v>
      </c>
      <c r="F65" s="7">
        <v>5357367</v>
      </c>
    </row>
    <row r="66" spans="1:6" ht="15.75" thickBot="1" x14ac:dyDescent="0.3">
      <c r="A66" s="5" t="s">
        <v>20</v>
      </c>
      <c r="B66" s="6" t="s">
        <v>7</v>
      </c>
      <c r="C66" s="6" t="s">
        <v>8</v>
      </c>
      <c r="D66" s="6" t="s">
        <v>224</v>
      </c>
      <c r="E66" s="6" t="s">
        <v>225</v>
      </c>
      <c r="F66" s="7">
        <v>706982</v>
      </c>
    </row>
    <row r="67" spans="1:6" ht="15.75" thickBot="1" x14ac:dyDescent="0.3">
      <c r="A67" s="5" t="s">
        <v>46</v>
      </c>
      <c r="B67" s="6" t="s">
        <v>7</v>
      </c>
      <c r="C67" s="6" t="s">
        <v>8</v>
      </c>
      <c r="D67" s="6" t="s">
        <v>226</v>
      </c>
      <c r="E67" s="6" t="s">
        <v>227</v>
      </c>
      <c r="F67" s="7">
        <v>1470420</v>
      </c>
    </row>
    <row r="68" spans="1:6" ht="15.75" thickBot="1" x14ac:dyDescent="0.3">
      <c r="A68" s="5" t="s">
        <v>43</v>
      </c>
      <c r="B68" s="6" t="s">
        <v>7</v>
      </c>
      <c r="C68" s="6" t="s">
        <v>8</v>
      </c>
      <c r="D68" s="6" t="s">
        <v>228</v>
      </c>
      <c r="E68" s="6" t="s">
        <v>229</v>
      </c>
      <c r="F68" s="7">
        <v>541971</v>
      </c>
    </row>
    <row r="69" spans="1:6" ht="15.75" thickBot="1" x14ac:dyDescent="0.3">
      <c r="A69" s="5" t="s">
        <v>6</v>
      </c>
      <c r="B69" s="6" t="s">
        <v>7</v>
      </c>
      <c r="C69" s="6" t="s">
        <v>8</v>
      </c>
      <c r="D69" s="6" t="s">
        <v>230</v>
      </c>
      <c r="E69" s="6" t="s">
        <v>231</v>
      </c>
      <c r="F69" s="7">
        <v>8872416</v>
      </c>
    </row>
    <row r="70" spans="1:6" ht="15.75" thickBot="1" x14ac:dyDescent="0.3">
      <c r="A70" s="5" t="s">
        <v>32</v>
      </c>
      <c r="B70" s="6" t="s">
        <v>7</v>
      </c>
      <c r="C70" s="6" t="s">
        <v>8</v>
      </c>
      <c r="D70" s="6" t="s">
        <v>232</v>
      </c>
      <c r="E70" s="6" t="s">
        <v>233</v>
      </c>
      <c r="F70" s="7">
        <v>2785536</v>
      </c>
    </row>
    <row r="71" spans="1:6" ht="15.75" thickBot="1" x14ac:dyDescent="0.3">
      <c r="A71" s="5" t="s">
        <v>32</v>
      </c>
      <c r="B71" s="6" t="s">
        <v>7</v>
      </c>
      <c r="C71" s="6" t="s">
        <v>8</v>
      </c>
      <c r="D71" s="6" t="s">
        <v>234</v>
      </c>
      <c r="E71" s="6" t="s">
        <v>235</v>
      </c>
      <c r="F71" s="7">
        <v>541971</v>
      </c>
    </row>
    <row r="72" spans="1:6" ht="15.75" thickBot="1" x14ac:dyDescent="0.3">
      <c r="A72" s="5" t="s">
        <v>35</v>
      </c>
      <c r="B72" s="6" t="s">
        <v>7</v>
      </c>
      <c r="C72" s="6" t="s">
        <v>8</v>
      </c>
      <c r="D72" s="6" t="s">
        <v>236</v>
      </c>
      <c r="E72" s="6" t="s">
        <v>237</v>
      </c>
      <c r="F72" s="7">
        <v>1157814</v>
      </c>
    </row>
    <row r="73" spans="1:6" ht="15.75" thickBot="1" x14ac:dyDescent="0.3">
      <c r="A73" s="5" t="s">
        <v>35</v>
      </c>
      <c r="B73" s="6" t="s">
        <v>7</v>
      </c>
      <c r="C73" s="6" t="s">
        <v>8</v>
      </c>
      <c r="D73" s="6" t="s">
        <v>238</v>
      </c>
      <c r="E73" s="6" t="s">
        <v>239</v>
      </c>
      <c r="F73" s="7">
        <v>4695017</v>
      </c>
    </row>
    <row r="74" spans="1:6" ht="15.75" thickBot="1" x14ac:dyDescent="0.3">
      <c r="A74" s="5" t="s">
        <v>25</v>
      </c>
      <c r="B74" s="6" t="s">
        <v>7</v>
      </c>
      <c r="C74" s="6" t="s">
        <v>8</v>
      </c>
      <c r="D74" s="6" t="s">
        <v>240</v>
      </c>
      <c r="E74" s="6" t="s">
        <v>241</v>
      </c>
      <c r="F74" s="7">
        <v>2785536</v>
      </c>
    </row>
    <row r="75" spans="1:6" ht="15.75" thickBot="1" x14ac:dyDescent="0.3">
      <c r="A75" s="5" t="s">
        <v>22</v>
      </c>
      <c r="B75" s="6" t="s">
        <v>7</v>
      </c>
      <c r="C75" s="6" t="s">
        <v>8</v>
      </c>
      <c r="D75" s="6" t="s">
        <v>242</v>
      </c>
      <c r="E75" s="6" t="s">
        <v>243</v>
      </c>
      <c r="F75" s="7">
        <v>1633014</v>
      </c>
    </row>
    <row r="76" spans="1:6" ht="15.75" thickBot="1" x14ac:dyDescent="0.3">
      <c r="A76" s="5" t="s">
        <v>46</v>
      </c>
      <c r="B76" s="6" t="s">
        <v>7</v>
      </c>
      <c r="C76" s="6" t="s">
        <v>8</v>
      </c>
      <c r="D76" s="6" t="s">
        <v>244</v>
      </c>
      <c r="E76" s="6" t="s">
        <v>245</v>
      </c>
      <c r="F76" s="7">
        <v>3278799</v>
      </c>
    </row>
    <row r="77" spans="1:6" ht="15.75" thickBot="1" x14ac:dyDescent="0.3">
      <c r="A77" s="5" t="s">
        <v>15</v>
      </c>
      <c r="B77" s="6" t="s">
        <v>7</v>
      </c>
      <c r="C77" s="6" t="s">
        <v>8</v>
      </c>
      <c r="D77" s="6" t="s">
        <v>246</v>
      </c>
      <c r="E77" s="6" t="s">
        <v>247</v>
      </c>
      <c r="F77" s="7">
        <v>3911868</v>
      </c>
    </row>
    <row r="78" spans="1:6" ht="15.75" thickBot="1" x14ac:dyDescent="0.3">
      <c r="A78" s="5" t="s">
        <v>16</v>
      </c>
      <c r="B78" s="6" t="s">
        <v>7</v>
      </c>
      <c r="C78" s="6" t="s">
        <v>8</v>
      </c>
      <c r="D78" s="6" t="s">
        <v>248</v>
      </c>
      <c r="E78" s="6" t="s">
        <v>249</v>
      </c>
      <c r="F78" s="7">
        <v>6383813</v>
      </c>
    </row>
    <row r="79" spans="1:6" ht="15.75" thickBot="1" x14ac:dyDescent="0.3">
      <c r="A79" s="5" t="s">
        <v>40</v>
      </c>
      <c r="B79" s="6" t="s">
        <v>7</v>
      </c>
      <c r="C79" s="6" t="s">
        <v>8</v>
      </c>
      <c r="D79" s="6" t="s">
        <v>250</v>
      </c>
      <c r="E79" s="6" t="s">
        <v>251</v>
      </c>
      <c r="F79" s="7">
        <v>1586115</v>
      </c>
    </row>
    <row r="80" spans="1:6" ht="15.75" thickBot="1" x14ac:dyDescent="0.3">
      <c r="A80" s="5" t="s">
        <v>44</v>
      </c>
      <c r="B80" s="6" t="s">
        <v>7</v>
      </c>
      <c r="C80" s="6" t="s">
        <v>8</v>
      </c>
      <c r="D80" s="6" t="s">
        <v>252</v>
      </c>
      <c r="E80" s="6" t="s">
        <v>253</v>
      </c>
      <c r="F80" s="7">
        <v>4157933</v>
      </c>
    </row>
    <row r="81" spans="1:6" ht="15.75" thickBot="1" x14ac:dyDescent="0.3">
      <c r="A81" s="5" t="s">
        <v>51</v>
      </c>
      <c r="B81" s="6" t="s">
        <v>7</v>
      </c>
      <c r="C81" s="6" t="s">
        <v>8</v>
      </c>
      <c r="D81" s="6" t="s">
        <v>254</v>
      </c>
      <c r="E81" s="6" t="s">
        <v>255</v>
      </c>
      <c r="F81" s="7">
        <v>5357367</v>
      </c>
    </row>
    <row r="82" spans="1:6" ht="15.75" thickBot="1" x14ac:dyDescent="0.3">
      <c r="A82" s="5" t="s">
        <v>39</v>
      </c>
      <c r="B82" s="6" t="s">
        <v>7</v>
      </c>
      <c r="C82" s="6" t="s">
        <v>8</v>
      </c>
      <c r="D82" s="6" t="s">
        <v>256</v>
      </c>
      <c r="E82" s="6" t="s">
        <v>257</v>
      </c>
      <c r="F82" s="7">
        <v>3172217</v>
      </c>
    </row>
    <row r="83" spans="1:6" ht="15.75" thickBot="1" x14ac:dyDescent="0.3">
      <c r="A83" s="5" t="s">
        <v>36</v>
      </c>
      <c r="B83" s="6" t="s">
        <v>7</v>
      </c>
      <c r="C83" s="6" t="s">
        <v>8</v>
      </c>
      <c r="D83" s="6" t="s">
        <v>258</v>
      </c>
      <c r="E83" s="6" t="s">
        <v>259</v>
      </c>
      <c r="F83" s="7">
        <v>5241672</v>
      </c>
    </row>
    <row r="84" spans="1:6" ht="15.75" thickBot="1" x14ac:dyDescent="0.3">
      <c r="A84" s="5" t="s">
        <v>21</v>
      </c>
      <c r="B84" s="6" t="s">
        <v>7</v>
      </c>
      <c r="C84" s="6" t="s">
        <v>8</v>
      </c>
      <c r="D84" s="6" t="s">
        <v>260</v>
      </c>
      <c r="E84" s="6" t="s">
        <v>261</v>
      </c>
      <c r="F84" s="7">
        <v>1199421</v>
      </c>
    </row>
    <row r="85" spans="1:6" ht="15.75" thickBot="1" x14ac:dyDescent="0.3">
      <c r="A85" s="5" t="s">
        <v>20</v>
      </c>
      <c r="B85" s="6" t="s">
        <v>7</v>
      </c>
      <c r="C85" s="6" t="s">
        <v>8</v>
      </c>
      <c r="D85" s="6" t="s">
        <v>262</v>
      </c>
      <c r="E85" s="6" t="s">
        <v>263</v>
      </c>
      <c r="F85" s="7">
        <v>5464679</v>
      </c>
    </row>
    <row r="86" spans="1:6" ht="15.75" thickBot="1" x14ac:dyDescent="0.3">
      <c r="A86" s="5" t="s">
        <v>53</v>
      </c>
      <c r="B86" s="6" t="s">
        <v>7</v>
      </c>
      <c r="C86" s="6" t="s">
        <v>8</v>
      </c>
      <c r="D86" s="6" t="s">
        <v>264</v>
      </c>
      <c r="E86" s="6" t="s">
        <v>265</v>
      </c>
      <c r="F86" s="7">
        <v>1199421</v>
      </c>
    </row>
    <row r="87" spans="1:6" ht="15.75" thickBot="1" x14ac:dyDescent="0.3">
      <c r="A87" s="5" t="s">
        <v>53</v>
      </c>
      <c r="B87" s="6" t="s">
        <v>7</v>
      </c>
      <c r="C87" s="6" t="s">
        <v>8</v>
      </c>
      <c r="D87" s="6" t="s">
        <v>266</v>
      </c>
      <c r="E87" s="6" t="s">
        <v>267</v>
      </c>
      <c r="F87" s="7">
        <v>1199421</v>
      </c>
    </row>
    <row r="88" spans="1:6" ht="15.75" thickBot="1" x14ac:dyDescent="0.3">
      <c r="A88" s="5" t="s">
        <v>6</v>
      </c>
      <c r="B88" s="6" t="s">
        <v>7</v>
      </c>
      <c r="C88" s="6" t="s">
        <v>8</v>
      </c>
      <c r="D88" s="6" t="s">
        <v>268</v>
      </c>
      <c r="E88" s="6" t="s">
        <v>269</v>
      </c>
      <c r="F88" s="7">
        <v>17599667</v>
      </c>
    </row>
    <row r="89" spans="1:6" ht="15.75" thickBot="1" x14ac:dyDescent="0.3">
      <c r="A89" s="5" t="s">
        <v>15</v>
      </c>
      <c r="B89" s="6" t="s">
        <v>7</v>
      </c>
      <c r="C89" s="6" t="s">
        <v>8</v>
      </c>
      <c r="D89" s="6" t="s">
        <v>270</v>
      </c>
      <c r="E89" s="6" t="s">
        <v>271</v>
      </c>
      <c r="F89" s="7">
        <v>-6817497</v>
      </c>
    </row>
    <row r="90" spans="1:6" ht="15.75" thickBot="1" x14ac:dyDescent="0.3">
      <c r="A90" s="5" t="s">
        <v>46</v>
      </c>
      <c r="B90" s="6" t="s">
        <v>7</v>
      </c>
      <c r="C90" s="6" t="s">
        <v>8</v>
      </c>
      <c r="D90" s="6" t="s">
        <v>272</v>
      </c>
      <c r="E90" s="6" t="s">
        <v>273</v>
      </c>
      <c r="F90" s="7">
        <v>-424187</v>
      </c>
    </row>
    <row r="91" spans="1:6" ht="15.75" thickBot="1" x14ac:dyDescent="0.3">
      <c r="A91" s="5" t="s">
        <v>51</v>
      </c>
      <c r="B91" s="6" t="s">
        <v>7</v>
      </c>
      <c r="C91" s="6" t="s">
        <v>8</v>
      </c>
      <c r="D91" s="6" t="s">
        <v>274</v>
      </c>
      <c r="E91" s="6" t="s">
        <v>275</v>
      </c>
      <c r="F91" s="7">
        <v>-128591</v>
      </c>
    </row>
    <row r="92" spans="1:6" ht="15.75" thickBot="1" x14ac:dyDescent="0.3">
      <c r="A92" s="5" t="s">
        <v>44</v>
      </c>
      <c r="B92" s="6" t="s">
        <v>7</v>
      </c>
      <c r="C92" s="6" t="s">
        <v>8</v>
      </c>
      <c r="D92" s="6" t="s">
        <v>276</v>
      </c>
      <c r="E92" s="6" t="s">
        <v>277</v>
      </c>
      <c r="F92" s="7">
        <v>-257183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zoomScaleNormal="100" workbookViewId="0">
      <selection activeCell="I1" sqref="I1"/>
    </sheetView>
  </sheetViews>
  <sheetFormatPr defaultRowHeight="15" x14ac:dyDescent="0.25"/>
  <cols>
    <col min="1" max="1" width="34.7109375" bestFit="1" customWidth="1"/>
    <col min="2" max="2" width="8" bestFit="1" customWidth="1"/>
    <col min="3" max="3" width="29.42578125" bestFit="1" customWidth="1"/>
    <col min="4" max="4" width="15.28515625" bestFit="1" customWidth="1"/>
    <col min="5" max="5" width="15.28515625" customWidth="1"/>
    <col min="6" max="6" width="21" bestFit="1" customWidth="1"/>
    <col min="7" max="7" width="8.85546875" bestFit="1" customWidth="1"/>
    <col min="8" max="8" width="15.85546875" bestFit="1" customWidth="1"/>
    <col min="9" max="9" width="9.28515625" bestFit="1" customWidth="1"/>
  </cols>
  <sheetData>
    <row r="1" spans="1:9" ht="48.75" thickBot="1" x14ac:dyDescent="0.3">
      <c r="A1" s="2" t="s">
        <v>0</v>
      </c>
      <c r="B1" s="3" t="s">
        <v>1</v>
      </c>
      <c r="C1" s="3" t="s">
        <v>2</v>
      </c>
      <c r="D1" s="3" t="s">
        <v>3</v>
      </c>
      <c r="E1" s="3" t="s">
        <v>54</v>
      </c>
      <c r="F1" s="3" t="s">
        <v>4</v>
      </c>
      <c r="G1" s="3" t="s">
        <v>5</v>
      </c>
    </row>
    <row r="2" spans="1:9" ht="15.75" thickBot="1" x14ac:dyDescent="0.3">
      <c r="A2" s="5" t="s">
        <v>36</v>
      </c>
      <c r="B2" s="6" t="s">
        <v>7</v>
      </c>
      <c r="C2" s="6" t="s">
        <v>8</v>
      </c>
      <c r="D2" s="6" t="s">
        <v>123</v>
      </c>
      <c r="E2" s="15">
        <v>66560</v>
      </c>
      <c r="F2" s="6" t="s">
        <v>124</v>
      </c>
      <c r="G2" s="7">
        <v>1199421</v>
      </c>
      <c r="H2" s="16">
        <f>+VLOOKUP(E2,'check NCC'!B:H,7,0)</f>
        <v>1199426</v>
      </c>
      <c r="I2" s="16">
        <f>+H2-G2</f>
        <v>5</v>
      </c>
    </row>
    <row r="3" spans="1:9" ht="15.75" thickBot="1" x14ac:dyDescent="0.3">
      <c r="A3" s="5" t="s">
        <v>46</v>
      </c>
      <c r="B3" s="6" t="s">
        <v>7</v>
      </c>
      <c r="C3" s="6" t="s">
        <v>8</v>
      </c>
      <c r="D3" s="6" t="s">
        <v>47</v>
      </c>
      <c r="E3" s="15">
        <v>63608</v>
      </c>
      <c r="F3" s="6" t="s">
        <v>48</v>
      </c>
      <c r="G3" s="7">
        <v>1199421</v>
      </c>
      <c r="H3" s="16">
        <f>+VLOOKUP(E3,'check NCC'!B:H,7,0)</f>
        <v>1199426</v>
      </c>
      <c r="I3" s="16">
        <f t="shared" ref="I3:I66" si="0">+H3-G3</f>
        <v>5</v>
      </c>
    </row>
    <row r="4" spans="1:9" ht="15.75" thickBot="1" x14ac:dyDescent="0.3">
      <c r="A4" s="5" t="s">
        <v>36</v>
      </c>
      <c r="B4" s="6" t="s">
        <v>7</v>
      </c>
      <c r="C4" s="6" t="s">
        <v>8</v>
      </c>
      <c r="D4" s="6" t="s">
        <v>37</v>
      </c>
      <c r="E4" s="15">
        <v>63610</v>
      </c>
      <c r="F4" s="6" t="s">
        <v>38</v>
      </c>
      <c r="G4" s="7">
        <v>1199421</v>
      </c>
      <c r="H4" s="16">
        <f>+VLOOKUP(E4,'check NCC'!B:H,7,0)</f>
        <v>1199426</v>
      </c>
      <c r="I4" s="16">
        <f t="shared" si="0"/>
        <v>5</v>
      </c>
    </row>
    <row r="5" spans="1:9" ht="15.75" thickBot="1" x14ac:dyDescent="0.3">
      <c r="A5" s="5" t="s">
        <v>25</v>
      </c>
      <c r="B5" s="6" t="s">
        <v>7</v>
      </c>
      <c r="C5" s="6" t="s">
        <v>8</v>
      </c>
      <c r="D5" s="6" t="s">
        <v>26</v>
      </c>
      <c r="E5" s="15">
        <v>63611</v>
      </c>
      <c r="F5" s="6" t="s">
        <v>27</v>
      </c>
      <c r="G5" s="7">
        <v>6770952</v>
      </c>
      <c r="H5" s="16">
        <f>+VLOOKUP(E5,'check NCC'!B:H,7,0)</f>
        <v>6770952</v>
      </c>
      <c r="I5" s="16">
        <f t="shared" si="0"/>
        <v>0</v>
      </c>
    </row>
    <row r="6" spans="1:9" ht="15.75" thickBot="1" x14ac:dyDescent="0.3">
      <c r="A6" s="5" t="s">
        <v>16</v>
      </c>
      <c r="B6" s="6" t="s">
        <v>7</v>
      </c>
      <c r="C6" s="6" t="s">
        <v>8</v>
      </c>
      <c r="D6" s="6" t="s">
        <v>17</v>
      </c>
      <c r="E6" s="15">
        <v>65098</v>
      </c>
      <c r="F6" s="6" t="s">
        <v>18</v>
      </c>
      <c r="G6" s="7">
        <v>11411996</v>
      </c>
      <c r="H6" s="16">
        <f>+VLOOKUP(E6,'check NCC'!B:H,7,0)</f>
        <v>11411993</v>
      </c>
      <c r="I6" s="16">
        <f t="shared" si="0"/>
        <v>-3</v>
      </c>
    </row>
    <row r="7" spans="1:9" ht="15.75" thickBot="1" x14ac:dyDescent="0.3">
      <c r="A7" s="5" t="s">
        <v>6</v>
      </c>
      <c r="B7" s="6" t="s">
        <v>7</v>
      </c>
      <c r="C7" s="6" t="s">
        <v>8</v>
      </c>
      <c r="D7" s="6" t="s">
        <v>9</v>
      </c>
      <c r="E7" s="15">
        <v>65092</v>
      </c>
      <c r="F7" s="6" t="s">
        <v>10</v>
      </c>
      <c r="G7" s="7">
        <v>2186055</v>
      </c>
      <c r="H7" s="16">
        <f>+VLOOKUP(E7,'check NCC'!B:H,7,0)</f>
        <v>2186050</v>
      </c>
      <c r="I7" s="16">
        <f t="shared" si="0"/>
        <v>-5</v>
      </c>
    </row>
    <row r="8" spans="1:9" ht="15.75" thickBot="1" x14ac:dyDescent="0.3">
      <c r="A8" s="5" t="s">
        <v>6</v>
      </c>
      <c r="B8" s="6" t="s">
        <v>7</v>
      </c>
      <c r="C8" s="6" t="s">
        <v>8</v>
      </c>
      <c r="D8" s="6" t="s">
        <v>11</v>
      </c>
      <c r="E8" s="15">
        <v>65093</v>
      </c>
      <c r="F8" s="6" t="s">
        <v>12</v>
      </c>
      <c r="G8" s="7">
        <v>7886700</v>
      </c>
      <c r="H8" s="16">
        <f>+VLOOKUP(E8,'check NCC'!B:H,7,0)</f>
        <v>7886700</v>
      </c>
      <c r="I8" s="16">
        <f t="shared" si="0"/>
        <v>0</v>
      </c>
    </row>
    <row r="9" spans="1:9" ht="15.75" thickBot="1" x14ac:dyDescent="0.3">
      <c r="A9" s="5" t="s">
        <v>22</v>
      </c>
      <c r="B9" s="6" t="s">
        <v>7</v>
      </c>
      <c r="C9" s="6" t="s">
        <v>8</v>
      </c>
      <c r="D9" s="6" t="s">
        <v>23</v>
      </c>
      <c r="E9" s="15">
        <v>65096</v>
      </c>
      <c r="F9" s="6" t="s">
        <v>24</v>
      </c>
      <c r="G9" s="7">
        <v>4685013</v>
      </c>
      <c r="H9" s="16">
        <f>+VLOOKUP(E9,'check NCC'!B:H,7,0)</f>
        <v>4685013</v>
      </c>
      <c r="I9" s="16">
        <f t="shared" si="0"/>
        <v>0</v>
      </c>
    </row>
    <row r="10" spans="1:9" ht="15.75" thickBot="1" x14ac:dyDescent="0.3">
      <c r="A10" s="5" t="s">
        <v>32</v>
      </c>
      <c r="B10" s="6" t="s">
        <v>7</v>
      </c>
      <c r="C10" s="6" t="s">
        <v>8</v>
      </c>
      <c r="D10" s="6" t="s">
        <v>33</v>
      </c>
      <c r="E10" s="15">
        <v>65097</v>
      </c>
      <c r="F10" s="6" t="s">
        <v>34</v>
      </c>
      <c r="G10" s="7">
        <v>6870150</v>
      </c>
      <c r="H10" s="16">
        <f>+VLOOKUP(E10,'check NCC'!B:H,7,0)</f>
        <v>6870155</v>
      </c>
      <c r="I10" s="16">
        <f t="shared" si="0"/>
        <v>5</v>
      </c>
    </row>
    <row r="11" spans="1:9" ht="15.75" thickBot="1" x14ac:dyDescent="0.3">
      <c r="A11" s="5" t="s">
        <v>46</v>
      </c>
      <c r="B11" s="6" t="s">
        <v>7</v>
      </c>
      <c r="C11" s="6" t="s">
        <v>8</v>
      </c>
      <c r="D11" s="6" t="s">
        <v>49</v>
      </c>
      <c r="E11" s="15">
        <v>65099</v>
      </c>
      <c r="F11" s="6" t="s">
        <v>50</v>
      </c>
      <c r="G11" s="7">
        <v>1246428</v>
      </c>
      <c r="H11" s="16">
        <f>+VLOOKUP(E11,'check NCC'!B:H,7,0)</f>
        <v>1246423</v>
      </c>
      <c r="I11" s="16">
        <f t="shared" si="0"/>
        <v>-5</v>
      </c>
    </row>
    <row r="12" spans="1:9" ht="15.75" thickBot="1" x14ac:dyDescent="0.3">
      <c r="A12" s="5" t="s">
        <v>40</v>
      </c>
      <c r="B12" s="6" t="s">
        <v>7</v>
      </c>
      <c r="C12" s="6" t="s">
        <v>8</v>
      </c>
      <c r="D12" s="6" t="s">
        <v>41</v>
      </c>
      <c r="E12" s="15">
        <v>65100</v>
      </c>
      <c r="F12" s="6" t="s">
        <v>42</v>
      </c>
      <c r="G12" s="7">
        <v>2571831</v>
      </c>
      <c r="H12" s="16">
        <f>+VLOOKUP(E12,'check NCC'!B:H,7,0)</f>
        <v>2571826</v>
      </c>
      <c r="I12" s="16">
        <f t="shared" si="0"/>
        <v>-5</v>
      </c>
    </row>
    <row r="13" spans="1:9" ht="15.75" thickBot="1" x14ac:dyDescent="0.3">
      <c r="A13" s="5" t="s">
        <v>6</v>
      </c>
      <c r="B13" s="6" t="s">
        <v>7</v>
      </c>
      <c r="C13" s="6" t="s">
        <v>8</v>
      </c>
      <c r="D13" s="6" t="s">
        <v>13</v>
      </c>
      <c r="E13" s="15">
        <v>65110</v>
      </c>
      <c r="F13" s="6" t="s">
        <v>14</v>
      </c>
      <c r="G13" s="7">
        <v>12784284</v>
      </c>
      <c r="H13" s="16">
        <f>+VLOOKUP(E13,'check NCC'!B:H,7,0)</f>
        <v>12784284</v>
      </c>
      <c r="I13" s="16">
        <f t="shared" si="0"/>
        <v>0</v>
      </c>
    </row>
    <row r="14" spans="1:9" ht="15.75" thickBot="1" x14ac:dyDescent="0.3">
      <c r="A14" s="5" t="s">
        <v>25</v>
      </c>
      <c r="B14" s="6" t="s">
        <v>7</v>
      </c>
      <c r="C14" s="6" t="s">
        <v>8</v>
      </c>
      <c r="D14" s="6" t="s">
        <v>28</v>
      </c>
      <c r="E14" s="15">
        <v>65094</v>
      </c>
      <c r="F14" s="6" t="s">
        <v>29</v>
      </c>
      <c r="G14" s="7">
        <v>2785536</v>
      </c>
      <c r="H14" s="16">
        <f>+VLOOKUP(E14,'check NCC'!B:H,7,0)</f>
        <v>2785536</v>
      </c>
      <c r="I14" s="16">
        <f t="shared" si="0"/>
        <v>0</v>
      </c>
    </row>
    <row r="15" spans="1:9" ht="15.75" thickBot="1" x14ac:dyDescent="0.3">
      <c r="A15" s="5" t="s">
        <v>25</v>
      </c>
      <c r="B15" s="6" t="s">
        <v>7</v>
      </c>
      <c r="C15" s="6" t="s">
        <v>8</v>
      </c>
      <c r="D15" s="6" t="s">
        <v>30</v>
      </c>
      <c r="E15" s="15">
        <v>65095</v>
      </c>
      <c r="F15" s="6" t="s">
        <v>31</v>
      </c>
      <c r="G15" s="7">
        <v>6770952</v>
      </c>
      <c r="H15" s="16">
        <f>+VLOOKUP(E15,'check NCC'!B:H,7,0)</f>
        <v>6770952</v>
      </c>
      <c r="I15" s="16">
        <f t="shared" si="0"/>
        <v>0</v>
      </c>
    </row>
    <row r="16" spans="1:9" ht="15.75" thickBot="1" x14ac:dyDescent="0.3">
      <c r="A16" s="5" t="s">
        <v>32</v>
      </c>
      <c r="B16" s="6" t="s">
        <v>7</v>
      </c>
      <c r="C16" s="6" t="s">
        <v>8</v>
      </c>
      <c r="D16" s="6" t="s">
        <v>125</v>
      </c>
      <c r="E16" s="15">
        <v>65238</v>
      </c>
      <c r="F16" s="6" t="s">
        <v>126</v>
      </c>
      <c r="G16" s="7">
        <v>3056522</v>
      </c>
      <c r="H16" s="16">
        <f>+VLOOKUP(E16,'check NCC'!B:H,7,0)</f>
        <v>3056524</v>
      </c>
      <c r="I16" s="16">
        <f t="shared" si="0"/>
        <v>2</v>
      </c>
    </row>
    <row r="17" spans="1:9" ht="15.75" thickBot="1" x14ac:dyDescent="0.3">
      <c r="A17" s="5" t="s">
        <v>21</v>
      </c>
      <c r="B17" s="6" t="s">
        <v>7</v>
      </c>
      <c r="C17" s="6" t="s">
        <v>8</v>
      </c>
      <c r="D17" s="6" t="s">
        <v>127</v>
      </c>
      <c r="E17" s="15">
        <v>65242</v>
      </c>
      <c r="F17" s="6" t="s">
        <v>128</v>
      </c>
      <c r="G17" s="7">
        <v>2571831</v>
      </c>
      <c r="H17" s="16">
        <f>+VLOOKUP(E17,'check NCC'!B:H,7,0)</f>
        <v>2571826</v>
      </c>
      <c r="I17" s="16">
        <f t="shared" si="0"/>
        <v>-5</v>
      </c>
    </row>
    <row r="18" spans="1:9" ht="15.75" thickBot="1" x14ac:dyDescent="0.3">
      <c r="A18" s="5" t="s">
        <v>25</v>
      </c>
      <c r="B18" s="6" t="s">
        <v>7</v>
      </c>
      <c r="C18" s="6" t="s">
        <v>8</v>
      </c>
      <c r="D18" s="6" t="s">
        <v>129</v>
      </c>
      <c r="E18" s="15">
        <v>65243</v>
      </c>
      <c r="F18" s="6" t="s">
        <v>130</v>
      </c>
      <c r="G18" s="7">
        <v>2315628</v>
      </c>
      <c r="H18" s="16">
        <f>+VLOOKUP(E18,'check NCC'!B:H,7,0)</f>
        <v>2315628</v>
      </c>
      <c r="I18" s="16">
        <f t="shared" si="0"/>
        <v>0</v>
      </c>
    </row>
    <row r="19" spans="1:9" ht="15.75" thickBot="1" x14ac:dyDescent="0.3">
      <c r="A19" s="5" t="s">
        <v>15</v>
      </c>
      <c r="B19" s="6" t="s">
        <v>7</v>
      </c>
      <c r="C19" s="6" t="s">
        <v>8</v>
      </c>
      <c r="D19" s="6" t="s">
        <v>131</v>
      </c>
      <c r="E19" s="15">
        <v>65244</v>
      </c>
      <c r="F19" s="6" t="s">
        <v>132</v>
      </c>
      <c r="G19" s="7">
        <v>5357367</v>
      </c>
      <c r="H19" s="16">
        <f>+VLOOKUP(E19,'check NCC'!B:H,7,0)</f>
        <v>5357362</v>
      </c>
      <c r="I19" s="16">
        <f t="shared" si="0"/>
        <v>-5</v>
      </c>
    </row>
    <row r="20" spans="1:9" ht="15.75" thickBot="1" x14ac:dyDescent="0.3">
      <c r="A20" s="5" t="s">
        <v>20</v>
      </c>
      <c r="B20" s="6" t="s">
        <v>7</v>
      </c>
      <c r="C20" s="6" t="s">
        <v>8</v>
      </c>
      <c r="D20" s="6" t="s">
        <v>133</v>
      </c>
      <c r="E20" s="15">
        <v>65245</v>
      </c>
      <c r="F20" s="6" t="s">
        <v>134</v>
      </c>
      <c r="G20" s="7">
        <v>5068697</v>
      </c>
      <c r="H20" s="16">
        <f>+VLOOKUP(E20,'check NCC'!B:H,7,0)</f>
        <v>5068694</v>
      </c>
      <c r="I20" s="16">
        <f t="shared" si="0"/>
        <v>-3</v>
      </c>
    </row>
    <row r="21" spans="1:9" ht="15.75" thickBot="1" x14ac:dyDescent="0.3">
      <c r="A21" s="5" t="s">
        <v>19</v>
      </c>
      <c r="B21" s="6" t="s">
        <v>7</v>
      </c>
      <c r="C21" s="6" t="s">
        <v>8</v>
      </c>
      <c r="D21" s="6" t="s">
        <v>135</v>
      </c>
      <c r="E21" s="15">
        <v>65246</v>
      </c>
      <c r="F21" s="6" t="s">
        <v>136</v>
      </c>
      <c r="G21" s="7">
        <v>4584897</v>
      </c>
      <c r="H21" s="16">
        <f>+VLOOKUP(E21,'check NCC'!B:H,7,0)</f>
        <v>4584902</v>
      </c>
      <c r="I21" s="16">
        <f t="shared" si="0"/>
        <v>5</v>
      </c>
    </row>
    <row r="22" spans="1:9" ht="15.75" thickBot="1" x14ac:dyDescent="0.3">
      <c r="A22" s="5" t="s">
        <v>20</v>
      </c>
      <c r="B22" s="6" t="s">
        <v>7</v>
      </c>
      <c r="C22" s="6" t="s">
        <v>8</v>
      </c>
      <c r="D22" s="6" t="s">
        <v>137</v>
      </c>
      <c r="E22" s="15">
        <v>65247</v>
      </c>
      <c r="F22" s="6" t="s">
        <v>138</v>
      </c>
      <c r="G22" s="7">
        <v>3041807</v>
      </c>
      <c r="H22" s="16">
        <f>+VLOOKUP(E22,'check NCC'!B:H,7,0)</f>
        <v>3041809</v>
      </c>
      <c r="I22" s="16">
        <f t="shared" si="0"/>
        <v>2</v>
      </c>
    </row>
    <row r="23" spans="1:9" ht="15.75" thickBot="1" x14ac:dyDescent="0.3">
      <c r="A23" s="5" t="s">
        <v>20</v>
      </c>
      <c r="B23" s="6" t="s">
        <v>7</v>
      </c>
      <c r="C23" s="6" t="s">
        <v>8</v>
      </c>
      <c r="D23" s="6" t="s">
        <v>139</v>
      </c>
      <c r="E23" s="15">
        <v>65248</v>
      </c>
      <c r="F23" s="6" t="s">
        <v>140</v>
      </c>
      <c r="G23" s="7">
        <v>2827913</v>
      </c>
      <c r="H23" s="16">
        <f>+VLOOKUP(E23,'check NCC'!B:H,7,0)</f>
        <v>2827915</v>
      </c>
      <c r="I23" s="16">
        <f t="shared" si="0"/>
        <v>2</v>
      </c>
    </row>
    <row r="24" spans="1:9" ht="15.75" thickBot="1" x14ac:dyDescent="0.3">
      <c r="A24" s="5" t="s">
        <v>45</v>
      </c>
      <c r="B24" s="6" t="s">
        <v>7</v>
      </c>
      <c r="C24" s="6" t="s">
        <v>8</v>
      </c>
      <c r="D24" s="6" t="s">
        <v>141</v>
      </c>
      <c r="E24" s="15">
        <v>65249</v>
      </c>
      <c r="F24" s="6" t="s">
        <v>142</v>
      </c>
      <c r="G24" s="7">
        <v>1586115</v>
      </c>
      <c r="H24" s="16">
        <f>+VLOOKUP(E24,'check NCC'!B:H,7,0)</f>
        <v>1586110</v>
      </c>
      <c r="I24" s="16">
        <f t="shared" si="0"/>
        <v>-5</v>
      </c>
    </row>
    <row r="25" spans="1:9" ht="15.75" thickBot="1" x14ac:dyDescent="0.3">
      <c r="A25" s="5" t="s">
        <v>20</v>
      </c>
      <c r="B25" s="6" t="s">
        <v>7</v>
      </c>
      <c r="C25" s="6" t="s">
        <v>8</v>
      </c>
      <c r="D25" s="6" t="s">
        <v>143</v>
      </c>
      <c r="E25" s="15">
        <v>65250</v>
      </c>
      <c r="F25" s="6" t="s">
        <v>144</v>
      </c>
      <c r="G25" s="7">
        <v>3994812</v>
      </c>
      <c r="H25" s="16">
        <f>+VLOOKUP(E25,'check NCC'!B:H,7,0)</f>
        <v>3994807</v>
      </c>
      <c r="I25" s="16">
        <f t="shared" si="0"/>
        <v>-5</v>
      </c>
    </row>
    <row r="26" spans="1:9" ht="15.75" thickBot="1" x14ac:dyDescent="0.3">
      <c r="A26" s="5" t="s">
        <v>35</v>
      </c>
      <c r="B26" s="6" t="s">
        <v>7</v>
      </c>
      <c r="C26" s="6" t="s">
        <v>8</v>
      </c>
      <c r="D26" s="6" t="s">
        <v>145</v>
      </c>
      <c r="E26" s="15">
        <v>65237</v>
      </c>
      <c r="F26" s="6" t="s">
        <v>146</v>
      </c>
      <c r="G26" s="7">
        <v>3463304</v>
      </c>
      <c r="H26" s="16">
        <f>+VLOOKUP(E26,'check NCC'!B:H,7,0)</f>
        <v>3463306</v>
      </c>
      <c r="I26" s="16">
        <f t="shared" si="0"/>
        <v>2</v>
      </c>
    </row>
    <row r="27" spans="1:9" ht="15.75" thickBot="1" x14ac:dyDescent="0.3">
      <c r="A27" s="5" t="s">
        <v>44</v>
      </c>
      <c r="B27" s="6" t="s">
        <v>7</v>
      </c>
      <c r="C27" s="6" t="s">
        <v>8</v>
      </c>
      <c r="D27" s="6" t="s">
        <v>147</v>
      </c>
      <c r="E27" s="15">
        <v>65239</v>
      </c>
      <c r="F27" s="6" t="s">
        <v>148</v>
      </c>
      <c r="G27" s="7">
        <v>5143649</v>
      </c>
      <c r="H27" s="16">
        <f>+VLOOKUP(E27,'check NCC'!B:H,7,0)</f>
        <v>5143651</v>
      </c>
      <c r="I27" s="16">
        <f t="shared" si="0"/>
        <v>2</v>
      </c>
    </row>
    <row r="28" spans="1:9" ht="15.75" thickBot="1" x14ac:dyDescent="0.3">
      <c r="A28" s="5" t="s">
        <v>43</v>
      </c>
      <c r="B28" s="6" t="s">
        <v>7</v>
      </c>
      <c r="C28" s="6" t="s">
        <v>8</v>
      </c>
      <c r="D28" s="6" t="s">
        <v>149</v>
      </c>
      <c r="E28" s="15">
        <v>65240</v>
      </c>
      <c r="F28" s="6" t="s">
        <v>150</v>
      </c>
      <c r="G28" s="7">
        <v>2734425</v>
      </c>
      <c r="H28" s="16">
        <f>+VLOOKUP(E28,'check NCC'!B:H,7,0)</f>
        <v>2734419</v>
      </c>
      <c r="I28" s="16">
        <f t="shared" si="0"/>
        <v>-6</v>
      </c>
    </row>
    <row r="29" spans="1:9" ht="15.75" thickBot="1" x14ac:dyDescent="0.3">
      <c r="A29" s="5" t="s">
        <v>22</v>
      </c>
      <c r="B29" s="6" t="s">
        <v>7</v>
      </c>
      <c r="C29" s="6" t="s">
        <v>8</v>
      </c>
      <c r="D29" s="6" t="s">
        <v>151</v>
      </c>
      <c r="E29" s="15">
        <v>65241</v>
      </c>
      <c r="F29" s="6" t="s">
        <v>152</v>
      </c>
      <c r="G29" s="7">
        <v>4157933</v>
      </c>
      <c r="H29" s="16">
        <f>+VLOOKUP(E29,'check NCC'!B:H,7,0)</f>
        <v>4157935</v>
      </c>
      <c r="I29" s="16">
        <f t="shared" si="0"/>
        <v>2</v>
      </c>
    </row>
    <row r="30" spans="1:9" ht="15.75" thickBot="1" x14ac:dyDescent="0.3">
      <c r="A30" s="5" t="s">
        <v>21</v>
      </c>
      <c r="B30" s="6" t="s">
        <v>7</v>
      </c>
      <c r="C30" s="6" t="s">
        <v>8</v>
      </c>
      <c r="D30" s="6" t="s">
        <v>153</v>
      </c>
      <c r="E30" s="15">
        <v>66558</v>
      </c>
      <c r="F30" s="6" t="s">
        <v>154</v>
      </c>
      <c r="G30" s="7">
        <v>541971</v>
      </c>
      <c r="H30" s="16">
        <f>+VLOOKUP(E30,'check NCC'!B:H,7,0)</f>
        <v>541976</v>
      </c>
      <c r="I30" s="16">
        <f t="shared" si="0"/>
        <v>5</v>
      </c>
    </row>
    <row r="31" spans="1:9" ht="15.75" thickBot="1" x14ac:dyDescent="0.3">
      <c r="A31" s="5" t="s">
        <v>25</v>
      </c>
      <c r="B31" s="6" t="s">
        <v>7</v>
      </c>
      <c r="C31" s="6" t="s">
        <v>8</v>
      </c>
      <c r="D31" s="6" t="s">
        <v>155</v>
      </c>
      <c r="E31" s="15">
        <v>66559</v>
      </c>
      <c r="F31" s="6" t="s">
        <v>156</v>
      </c>
      <c r="G31" s="7">
        <v>2785536</v>
      </c>
      <c r="H31" s="16">
        <f>+VLOOKUP(E31,'check NCC'!B:H,7,0)</f>
        <v>2785536</v>
      </c>
      <c r="I31" s="16">
        <f t="shared" si="0"/>
        <v>0</v>
      </c>
    </row>
    <row r="32" spans="1:9" ht="15.75" thickBot="1" x14ac:dyDescent="0.3">
      <c r="A32" s="5" t="s">
        <v>40</v>
      </c>
      <c r="B32" s="6" t="s">
        <v>7</v>
      </c>
      <c r="C32" s="6" t="s">
        <v>8</v>
      </c>
      <c r="D32" s="6" t="s">
        <v>157</v>
      </c>
      <c r="E32" s="15">
        <v>66561</v>
      </c>
      <c r="F32" s="6" t="s">
        <v>158</v>
      </c>
      <c r="G32" s="7">
        <v>6343083</v>
      </c>
      <c r="H32" s="16">
        <f>+VLOOKUP(E32,'check NCC'!B:H,7,0)</f>
        <v>6343078</v>
      </c>
      <c r="I32" s="16">
        <f t="shared" si="0"/>
        <v>-5</v>
      </c>
    </row>
    <row r="33" spans="1:9" ht="15.75" thickBot="1" x14ac:dyDescent="0.3">
      <c r="A33" s="5" t="s">
        <v>40</v>
      </c>
      <c r="B33" s="6" t="s">
        <v>7</v>
      </c>
      <c r="C33" s="6" t="s">
        <v>8</v>
      </c>
      <c r="D33" s="6" t="s">
        <v>159</v>
      </c>
      <c r="E33" s="15">
        <v>66562</v>
      </c>
      <c r="F33" s="6" t="s">
        <v>160</v>
      </c>
      <c r="G33" s="7">
        <v>541971</v>
      </c>
      <c r="H33" s="16">
        <f>+VLOOKUP(E33,'check NCC'!B:H,7,0)</f>
        <v>541976</v>
      </c>
      <c r="I33" s="16">
        <f t="shared" si="0"/>
        <v>5</v>
      </c>
    </row>
    <row r="34" spans="1:9" ht="15.75" thickBot="1" x14ac:dyDescent="0.3">
      <c r="A34" s="5" t="s">
        <v>39</v>
      </c>
      <c r="B34" s="6" t="s">
        <v>7</v>
      </c>
      <c r="C34" s="6" t="s">
        <v>8</v>
      </c>
      <c r="D34" s="6" t="s">
        <v>161</v>
      </c>
      <c r="E34" s="15">
        <v>66563</v>
      </c>
      <c r="F34" s="6" t="s">
        <v>162</v>
      </c>
      <c r="G34" s="7">
        <v>1586115</v>
      </c>
      <c r="H34" s="16">
        <f>+VLOOKUP(E34,'check NCC'!B:H,7,0)</f>
        <v>1586110</v>
      </c>
      <c r="I34" s="16">
        <f t="shared" si="0"/>
        <v>-5</v>
      </c>
    </row>
    <row r="35" spans="1:9" ht="15.75" thickBot="1" x14ac:dyDescent="0.3">
      <c r="A35" s="5" t="s">
        <v>46</v>
      </c>
      <c r="B35" s="6" t="s">
        <v>7</v>
      </c>
      <c r="C35" s="6" t="s">
        <v>8</v>
      </c>
      <c r="D35" s="6" t="s">
        <v>163</v>
      </c>
      <c r="E35" s="15">
        <v>66564</v>
      </c>
      <c r="F35" s="6" t="s">
        <v>164</v>
      </c>
      <c r="G35" s="7">
        <v>2785536</v>
      </c>
      <c r="H35" s="16">
        <f>+VLOOKUP(E35,'check NCC'!B:H,7,0)</f>
        <v>2785536</v>
      </c>
      <c r="I35" s="16">
        <f t="shared" si="0"/>
        <v>0</v>
      </c>
    </row>
    <row r="36" spans="1:9" ht="15.75" thickBot="1" x14ac:dyDescent="0.3">
      <c r="A36" s="5" t="s">
        <v>52</v>
      </c>
      <c r="B36" s="6" t="s">
        <v>7</v>
      </c>
      <c r="C36" s="6" t="s">
        <v>8</v>
      </c>
      <c r="D36" s="6" t="s">
        <v>165</v>
      </c>
      <c r="E36" s="15">
        <v>66565</v>
      </c>
      <c r="F36" s="6" t="s">
        <v>166</v>
      </c>
      <c r="G36" s="7">
        <v>2571831</v>
      </c>
      <c r="H36" s="16">
        <f>+VLOOKUP(E36,'check NCC'!B:H,7,0)</f>
        <v>2571826</v>
      </c>
      <c r="I36" s="16">
        <f t="shared" si="0"/>
        <v>-5</v>
      </c>
    </row>
    <row r="37" spans="1:9" ht="15.75" thickBot="1" x14ac:dyDescent="0.3">
      <c r="A37" s="5" t="s">
        <v>32</v>
      </c>
      <c r="B37" s="6" t="s">
        <v>7</v>
      </c>
      <c r="C37" s="6" t="s">
        <v>8</v>
      </c>
      <c r="D37" s="6" t="s">
        <v>167</v>
      </c>
      <c r="E37" s="15">
        <v>66566</v>
      </c>
      <c r="F37" s="6" t="s">
        <v>168</v>
      </c>
      <c r="G37" s="7">
        <v>3771252</v>
      </c>
      <c r="H37" s="16">
        <f>+VLOOKUP(E37,'check NCC'!B:H,7,0)</f>
        <v>3771252</v>
      </c>
      <c r="I37" s="16">
        <f t="shared" si="0"/>
        <v>0</v>
      </c>
    </row>
    <row r="38" spans="1:9" ht="15.75" thickBot="1" x14ac:dyDescent="0.3">
      <c r="A38" s="5" t="s">
        <v>6</v>
      </c>
      <c r="B38" s="6" t="s">
        <v>7</v>
      </c>
      <c r="C38" s="6" t="s">
        <v>8</v>
      </c>
      <c r="D38" s="6" t="s">
        <v>169</v>
      </c>
      <c r="E38" s="15">
        <v>66567</v>
      </c>
      <c r="F38" s="6" t="s">
        <v>170</v>
      </c>
      <c r="G38" s="7">
        <v>5726363</v>
      </c>
      <c r="H38" s="16">
        <f>+VLOOKUP(E38,'check NCC'!B:H,7,0)</f>
        <v>5726365</v>
      </c>
      <c r="I38" s="16">
        <f t="shared" si="0"/>
        <v>2</v>
      </c>
    </row>
    <row r="39" spans="1:9" ht="15.75" thickBot="1" x14ac:dyDescent="0.3">
      <c r="A39" s="5" t="s">
        <v>43</v>
      </c>
      <c r="B39" s="6" t="s">
        <v>7</v>
      </c>
      <c r="C39" s="6" t="s">
        <v>8</v>
      </c>
      <c r="D39" s="6" t="s">
        <v>171</v>
      </c>
      <c r="E39" s="15">
        <v>60821</v>
      </c>
      <c r="F39" s="6" t="s">
        <v>172</v>
      </c>
      <c r="G39" s="7">
        <v>1413963</v>
      </c>
      <c r="H39" s="16">
        <f>+VLOOKUP(E39,'check NCC'!B:H,7,0)</f>
        <v>1413958</v>
      </c>
      <c r="I39" s="16">
        <f t="shared" si="0"/>
        <v>-5</v>
      </c>
    </row>
    <row r="40" spans="1:9" ht="15.75" thickBot="1" x14ac:dyDescent="0.3">
      <c r="A40" s="5" t="s">
        <v>43</v>
      </c>
      <c r="B40" s="6" t="s">
        <v>7</v>
      </c>
      <c r="C40" s="6" t="s">
        <v>8</v>
      </c>
      <c r="D40" s="6" t="s">
        <v>173</v>
      </c>
      <c r="E40" s="15">
        <v>67948</v>
      </c>
      <c r="F40" s="6" t="s">
        <v>174</v>
      </c>
      <c r="G40" s="7">
        <v>3984957</v>
      </c>
      <c r="H40" s="16">
        <f>+VLOOKUP(E40,'check NCC'!B:H,7,0)</f>
        <v>3984962</v>
      </c>
      <c r="I40" s="16">
        <f t="shared" si="0"/>
        <v>5</v>
      </c>
    </row>
    <row r="41" spans="1:9" ht="15.75" thickBot="1" x14ac:dyDescent="0.3">
      <c r="A41" s="5" t="s">
        <v>36</v>
      </c>
      <c r="B41" s="6" t="s">
        <v>7</v>
      </c>
      <c r="C41" s="6" t="s">
        <v>8</v>
      </c>
      <c r="D41" s="6" t="s">
        <v>175</v>
      </c>
      <c r="E41" s="15">
        <v>67949</v>
      </c>
      <c r="F41" s="6" t="s">
        <v>176</v>
      </c>
      <c r="G41" s="7">
        <v>1413963</v>
      </c>
      <c r="H41" s="16">
        <f>+VLOOKUP(E41,'check NCC'!B:H,7,0)</f>
        <v>1413958</v>
      </c>
      <c r="I41" s="16">
        <f t="shared" si="0"/>
        <v>-5</v>
      </c>
    </row>
    <row r="42" spans="1:9" ht="15.75" thickBot="1" x14ac:dyDescent="0.3">
      <c r="A42" s="5" t="s">
        <v>25</v>
      </c>
      <c r="B42" s="6" t="s">
        <v>7</v>
      </c>
      <c r="C42" s="6" t="s">
        <v>8</v>
      </c>
      <c r="D42" s="6" t="s">
        <v>177</v>
      </c>
      <c r="E42" s="15">
        <v>67950</v>
      </c>
      <c r="F42" s="6" t="s">
        <v>178</v>
      </c>
      <c r="G42" s="7">
        <v>1199421</v>
      </c>
      <c r="H42" s="16">
        <f>+VLOOKUP(E42,'check NCC'!B:H,7,0)</f>
        <v>1199426</v>
      </c>
      <c r="I42" s="16">
        <f t="shared" si="0"/>
        <v>5</v>
      </c>
    </row>
    <row r="43" spans="1:9" ht="15.75" thickBot="1" x14ac:dyDescent="0.3">
      <c r="A43" s="5" t="s">
        <v>15</v>
      </c>
      <c r="B43" s="6" t="s">
        <v>7</v>
      </c>
      <c r="C43" s="6" t="s">
        <v>8</v>
      </c>
      <c r="D43" s="6" t="s">
        <v>179</v>
      </c>
      <c r="E43" s="15">
        <v>67951</v>
      </c>
      <c r="F43" s="6" t="s">
        <v>180</v>
      </c>
      <c r="G43" s="7">
        <v>7704842</v>
      </c>
      <c r="H43" s="16">
        <f>+VLOOKUP(E43,'check NCC'!B:H,7,0)</f>
        <v>7704839</v>
      </c>
      <c r="I43" s="16">
        <f t="shared" si="0"/>
        <v>-3</v>
      </c>
    </row>
    <row r="44" spans="1:9" ht="15.75" thickBot="1" x14ac:dyDescent="0.3">
      <c r="A44" s="5" t="s">
        <v>44</v>
      </c>
      <c r="B44" s="6" t="s">
        <v>7</v>
      </c>
      <c r="C44" s="6" t="s">
        <v>8</v>
      </c>
      <c r="D44" s="6" t="s">
        <v>181</v>
      </c>
      <c r="E44" s="15">
        <v>67952</v>
      </c>
      <c r="F44" s="6" t="s">
        <v>182</v>
      </c>
      <c r="G44" s="7">
        <v>6729764</v>
      </c>
      <c r="H44" s="16">
        <f>+VLOOKUP(E44,'check NCC'!B:H,7,0)</f>
        <v>6729761</v>
      </c>
      <c r="I44" s="16">
        <f t="shared" si="0"/>
        <v>-3</v>
      </c>
    </row>
    <row r="45" spans="1:9" ht="15.75" thickBot="1" x14ac:dyDescent="0.3">
      <c r="A45" s="5" t="s">
        <v>21</v>
      </c>
      <c r="B45" s="6" t="s">
        <v>7</v>
      </c>
      <c r="C45" s="6" t="s">
        <v>8</v>
      </c>
      <c r="D45" s="6" t="s">
        <v>183</v>
      </c>
      <c r="E45" s="15">
        <v>67960</v>
      </c>
      <c r="F45" s="6" t="s">
        <v>184</v>
      </c>
      <c r="G45" s="7">
        <v>2785536</v>
      </c>
      <c r="H45" s="16">
        <f>+VLOOKUP(E45,'check NCC'!B:H,7,0)</f>
        <v>2785536</v>
      </c>
      <c r="I45" s="16">
        <f t="shared" si="0"/>
        <v>0</v>
      </c>
    </row>
    <row r="46" spans="1:9" ht="15.75" thickBot="1" x14ac:dyDescent="0.3">
      <c r="A46" s="5" t="s">
        <v>16</v>
      </c>
      <c r="B46" s="6" t="s">
        <v>7</v>
      </c>
      <c r="C46" s="6" t="s">
        <v>8</v>
      </c>
      <c r="D46" s="6" t="s">
        <v>185</v>
      </c>
      <c r="E46" s="15">
        <v>67961</v>
      </c>
      <c r="F46" s="6" t="s">
        <v>186</v>
      </c>
      <c r="G46" s="7">
        <v>7583247</v>
      </c>
      <c r="H46" s="16">
        <f>+VLOOKUP(E46,'check NCC'!B:H,7,0)</f>
        <v>7583242</v>
      </c>
      <c r="I46" s="16">
        <f t="shared" si="0"/>
        <v>-5</v>
      </c>
    </row>
    <row r="47" spans="1:9" ht="15.75" thickBot="1" x14ac:dyDescent="0.3">
      <c r="A47" s="5" t="s">
        <v>32</v>
      </c>
      <c r="B47" s="6" t="s">
        <v>7</v>
      </c>
      <c r="C47" s="6" t="s">
        <v>8</v>
      </c>
      <c r="D47" s="6" t="s">
        <v>187</v>
      </c>
      <c r="E47" s="15">
        <v>67962</v>
      </c>
      <c r="F47" s="6" t="s">
        <v>188</v>
      </c>
      <c r="G47" s="7">
        <v>2857599</v>
      </c>
      <c r="H47" s="16">
        <f>+VLOOKUP(E47,'check NCC'!B:H,7,0)</f>
        <v>2857604</v>
      </c>
      <c r="I47" s="16">
        <f t="shared" si="0"/>
        <v>5</v>
      </c>
    </row>
    <row r="48" spans="1:9" ht="15.75" thickBot="1" x14ac:dyDescent="0.3">
      <c r="A48" s="5" t="s">
        <v>52</v>
      </c>
      <c r="B48" s="6" t="s">
        <v>7</v>
      </c>
      <c r="C48" s="6" t="s">
        <v>8</v>
      </c>
      <c r="D48" s="6" t="s">
        <v>189</v>
      </c>
      <c r="E48" s="15">
        <v>67963</v>
      </c>
      <c r="F48" s="6" t="s">
        <v>190</v>
      </c>
      <c r="G48" s="7">
        <v>1199421</v>
      </c>
      <c r="H48" s="16">
        <f>+VLOOKUP(E48,'check NCC'!B:H,7,0)</f>
        <v>1199426</v>
      </c>
      <c r="I48" s="16">
        <f t="shared" si="0"/>
        <v>5</v>
      </c>
    </row>
    <row r="49" spans="1:9" ht="15.75" thickBot="1" x14ac:dyDescent="0.3">
      <c r="A49" s="5" t="s">
        <v>39</v>
      </c>
      <c r="B49" s="6" t="s">
        <v>7</v>
      </c>
      <c r="C49" s="6" t="s">
        <v>8</v>
      </c>
      <c r="D49" s="6" t="s">
        <v>191</v>
      </c>
      <c r="E49" s="15">
        <v>67954</v>
      </c>
      <c r="F49" s="6" t="s">
        <v>192</v>
      </c>
      <c r="G49" s="7">
        <v>2315628</v>
      </c>
      <c r="H49" s="16">
        <f>+VLOOKUP(E49,'check NCC'!B:H,7,0)</f>
        <v>2315628</v>
      </c>
      <c r="I49" s="16">
        <f t="shared" si="0"/>
        <v>0</v>
      </c>
    </row>
    <row r="50" spans="1:9" ht="15.75" thickBot="1" x14ac:dyDescent="0.3">
      <c r="A50" s="5" t="s">
        <v>25</v>
      </c>
      <c r="B50" s="6" t="s">
        <v>7</v>
      </c>
      <c r="C50" s="6" t="s">
        <v>8</v>
      </c>
      <c r="D50" s="6" t="s">
        <v>193</v>
      </c>
      <c r="E50" s="15">
        <v>67958</v>
      </c>
      <c r="F50" s="6" t="s">
        <v>194</v>
      </c>
      <c r="G50" s="7">
        <v>3056522</v>
      </c>
      <c r="H50" s="16">
        <f>+VLOOKUP(E50,'check NCC'!B:H,7,0)</f>
        <v>3056524</v>
      </c>
      <c r="I50" s="16">
        <f t="shared" si="0"/>
        <v>2</v>
      </c>
    </row>
    <row r="51" spans="1:9" ht="15.75" thickBot="1" x14ac:dyDescent="0.3">
      <c r="A51" s="5" t="s">
        <v>51</v>
      </c>
      <c r="B51" s="6" t="s">
        <v>7</v>
      </c>
      <c r="C51" s="6" t="s">
        <v>8</v>
      </c>
      <c r="D51" s="6" t="s">
        <v>195</v>
      </c>
      <c r="E51" s="15">
        <v>67953</v>
      </c>
      <c r="F51" s="6" t="s">
        <v>196</v>
      </c>
      <c r="G51" s="7">
        <v>4970673</v>
      </c>
      <c r="H51" s="16">
        <f>+VLOOKUP(E51,'check NCC'!B:H,7,0)</f>
        <v>4970678</v>
      </c>
      <c r="I51" s="16">
        <f t="shared" si="0"/>
        <v>5</v>
      </c>
    </row>
    <row r="52" spans="1:9" ht="15.75" thickBot="1" x14ac:dyDescent="0.3">
      <c r="A52" s="5" t="s">
        <v>22</v>
      </c>
      <c r="B52" s="6" t="s">
        <v>7</v>
      </c>
      <c r="C52" s="6" t="s">
        <v>8</v>
      </c>
      <c r="D52" s="6" t="s">
        <v>197</v>
      </c>
      <c r="E52" s="15">
        <v>67959</v>
      </c>
      <c r="F52" s="6" t="s">
        <v>198</v>
      </c>
      <c r="G52" s="7">
        <v>1857101</v>
      </c>
      <c r="H52" s="16">
        <f>+VLOOKUP(E52,'check NCC'!B:H,7,0)</f>
        <v>1857098</v>
      </c>
      <c r="I52" s="16">
        <f t="shared" si="0"/>
        <v>-3</v>
      </c>
    </row>
    <row r="53" spans="1:9" ht="15.75" thickBot="1" x14ac:dyDescent="0.3">
      <c r="A53" s="5" t="s">
        <v>6</v>
      </c>
      <c r="B53" s="6" t="s">
        <v>7</v>
      </c>
      <c r="C53" s="6" t="s">
        <v>8</v>
      </c>
      <c r="D53" s="6" t="s">
        <v>199</v>
      </c>
      <c r="E53" s="15">
        <v>69565</v>
      </c>
      <c r="F53" s="6" t="s">
        <v>200</v>
      </c>
      <c r="G53" s="7">
        <v>5798439</v>
      </c>
      <c r="H53" s="16">
        <f>+VLOOKUP(E53,'check NCC'!B:H,7,0)</f>
        <v>5798434</v>
      </c>
      <c r="I53" s="16">
        <f t="shared" si="0"/>
        <v>-5</v>
      </c>
    </row>
    <row r="54" spans="1:9" ht="15.75" thickBot="1" x14ac:dyDescent="0.3">
      <c r="A54" s="5" t="s">
        <v>35</v>
      </c>
      <c r="B54" s="6" t="s">
        <v>7</v>
      </c>
      <c r="C54" s="6" t="s">
        <v>8</v>
      </c>
      <c r="D54" s="6" t="s">
        <v>201</v>
      </c>
      <c r="E54" s="15">
        <v>69566</v>
      </c>
      <c r="F54" s="6" t="s">
        <v>202</v>
      </c>
      <c r="G54" s="7">
        <v>2078973</v>
      </c>
      <c r="H54" s="16">
        <f>+VLOOKUP(E54,'check NCC'!B:H,7,0)</f>
        <v>2078968</v>
      </c>
      <c r="I54" s="16">
        <f t="shared" si="0"/>
        <v>-5</v>
      </c>
    </row>
    <row r="55" spans="1:9" ht="15.75" thickBot="1" x14ac:dyDescent="0.3">
      <c r="A55" s="5" t="s">
        <v>203</v>
      </c>
      <c r="B55" s="6" t="s">
        <v>7</v>
      </c>
      <c r="C55" s="6" t="s">
        <v>8</v>
      </c>
      <c r="D55" s="6" t="s">
        <v>204</v>
      </c>
      <c r="E55" s="15">
        <v>69568</v>
      </c>
      <c r="F55" s="6" t="s">
        <v>205</v>
      </c>
      <c r="G55" s="7">
        <v>2315628</v>
      </c>
      <c r="H55" s="16">
        <f>+VLOOKUP(E55,'check NCC'!B:H,7,0)</f>
        <v>2315628</v>
      </c>
      <c r="I55" s="16">
        <f t="shared" si="0"/>
        <v>0</v>
      </c>
    </row>
    <row r="56" spans="1:9" ht="15.75" thickBot="1" x14ac:dyDescent="0.3">
      <c r="A56" s="5" t="s">
        <v>25</v>
      </c>
      <c r="B56" s="6" t="s">
        <v>7</v>
      </c>
      <c r="C56" s="6" t="s">
        <v>8</v>
      </c>
      <c r="D56" s="6" t="s">
        <v>206</v>
      </c>
      <c r="E56" s="15">
        <v>69569</v>
      </c>
      <c r="F56" s="6" t="s">
        <v>207</v>
      </c>
      <c r="G56" s="7">
        <v>1199421</v>
      </c>
      <c r="H56" s="16">
        <f>+VLOOKUP(E56,'check NCC'!B:H,7,0)</f>
        <v>1199426</v>
      </c>
      <c r="I56" s="16">
        <f t="shared" si="0"/>
        <v>5</v>
      </c>
    </row>
    <row r="57" spans="1:9" ht="15.75" thickBot="1" x14ac:dyDescent="0.3">
      <c r="A57" s="5" t="s">
        <v>22</v>
      </c>
      <c r="B57" s="6" t="s">
        <v>7</v>
      </c>
      <c r="C57" s="6" t="s">
        <v>8</v>
      </c>
      <c r="D57" s="6" t="s">
        <v>208</v>
      </c>
      <c r="E57" s="15">
        <v>69570</v>
      </c>
      <c r="F57" s="6" t="s">
        <v>209</v>
      </c>
      <c r="G57" s="7">
        <v>4414028</v>
      </c>
      <c r="H57" s="16">
        <f>+VLOOKUP(E57,'check NCC'!B:H,7,0)</f>
        <v>4414025</v>
      </c>
      <c r="I57" s="16">
        <f t="shared" si="0"/>
        <v>-3</v>
      </c>
    </row>
    <row r="58" spans="1:9" ht="15.75" thickBot="1" x14ac:dyDescent="0.3">
      <c r="A58" s="5" t="s">
        <v>16</v>
      </c>
      <c r="B58" s="6" t="s">
        <v>7</v>
      </c>
      <c r="C58" s="6" t="s">
        <v>8</v>
      </c>
      <c r="D58" s="6" t="s">
        <v>210</v>
      </c>
      <c r="E58" s="15">
        <v>69571</v>
      </c>
      <c r="F58" s="6" t="s">
        <v>211</v>
      </c>
      <c r="G58" s="7">
        <v>2315628</v>
      </c>
      <c r="H58" s="16">
        <f>+VLOOKUP(E58,'check NCC'!B:H,7,0)</f>
        <v>2315628</v>
      </c>
      <c r="I58" s="16">
        <f t="shared" si="0"/>
        <v>0</v>
      </c>
    </row>
    <row r="59" spans="1:9" ht="15.75" thickBot="1" x14ac:dyDescent="0.3">
      <c r="A59" s="5" t="s">
        <v>44</v>
      </c>
      <c r="B59" s="6" t="s">
        <v>7</v>
      </c>
      <c r="C59" s="6" t="s">
        <v>8</v>
      </c>
      <c r="D59" s="6" t="s">
        <v>212</v>
      </c>
      <c r="E59" s="15">
        <v>69574</v>
      </c>
      <c r="F59" s="6" t="s">
        <v>213</v>
      </c>
      <c r="G59" s="7">
        <v>1470420</v>
      </c>
      <c r="H59" s="16">
        <f>+VLOOKUP(E59,'check NCC'!B:H,7,0)</f>
        <v>1470415</v>
      </c>
      <c r="I59" s="16">
        <f t="shared" si="0"/>
        <v>-5</v>
      </c>
    </row>
    <row r="60" spans="1:9" ht="15.75" thickBot="1" x14ac:dyDescent="0.3">
      <c r="A60" s="5" t="s">
        <v>20</v>
      </c>
      <c r="B60" s="6" t="s">
        <v>7</v>
      </c>
      <c r="C60" s="6" t="s">
        <v>8</v>
      </c>
      <c r="D60" s="6" t="s">
        <v>214</v>
      </c>
      <c r="E60" s="15">
        <v>69575</v>
      </c>
      <c r="F60" s="6" t="s">
        <v>215</v>
      </c>
      <c r="G60" s="7">
        <v>4797711</v>
      </c>
      <c r="H60" s="16">
        <f>+VLOOKUP(E60,'check NCC'!B:H,7,0)</f>
        <v>4797706</v>
      </c>
      <c r="I60" s="16">
        <f t="shared" si="0"/>
        <v>-5</v>
      </c>
    </row>
    <row r="61" spans="1:9" ht="15.75" thickBot="1" x14ac:dyDescent="0.3">
      <c r="A61" s="5" t="s">
        <v>53</v>
      </c>
      <c r="B61" s="6" t="s">
        <v>7</v>
      </c>
      <c r="C61" s="6" t="s">
        <v>8</v>
      </c>
      <c r="D61" s="6" t="s">
        <v>216</v>
      </c>
      <c r="E61" s="15">
        <v>69576</v>
      </c>
      <c r="F61" s="6" t="s">
        <v>217</v>
      </c>
      <c r="G61" s="7">
        <v>4536324</v>
      </c>
      <c r="H61" s="16">
        <f>+VLOOKUP(E61,'check NCC'!B:H,7,0)</f>
        <v>4536324</v>
      </c>
      <c r="I61" s="16">
        <f t="shared" si="0"/>
        <v>0</v>
      </c>
    </row>
    <row r="62" spans="1:9" ht="15.75" thickBot="1" x14ac:dyDescent="0.3">
      <c r="A62" s="5" t="s">
        <v>19</v>
      </c>
      <c r="B62" s="6" t="s">
        <v>7</v>
      </c>
      <c r="C62" s="6" t="s">
        <v>8</v>
      </c>
      <c r="D62" s="6" t="s">
        <v>218</v>
      </c>
      <c r="E62" s="15">
        <v>69577</v>
      </c>
      <c r="F62" s="6" t="s">
        <v>219</v>
      </c>
      <c r="G62" s="7">
        <v>3920954</v>
      </c>
      <c r="H62" s="16">
        <f>+VLOOKUP(E62,'check NCC'!B:H,7,0)</f>
        <v>3920956</v>
      </c>
      <c r="I62" s="16">
        <f t="shared" si="0"/>
        <v>2</v>
      </c>
    </row>
    <row r="63" spans="1:9" ht="15.75" thickBot="1" x14ac:dyDescent="0.3">
      <c r="A63" s="5" t="s">
        <v>45</v>
      </c>
      <c r="B63" s="6" t="s">
        <v>7</v>
      </c>
      <c r="C63" s="6" t="s">
        <v>8</v>
      </c>
      <c r="D63" s="6" t="s">
        <v>220</v>
      </c>
      <c r="E63" s="15">
        <v>69578</v>
      </c>
      <c r="F63" s="6" t="s">
        <v>221</v>
      </c>
      <c r="G63" s="7">
        <v>1285889</v>
      </c>
      <c r="H63" s="16">
        <f>+VLOOKUP(E63,'check NCC'!B:H,7,0)</f>
        <v>1285886</v>
      </c>
      <c r="I63" s="16">
        <f t="shared" si="0"/>
        <v>-3</v>
      </c>
    </row>
    <row r="64" spans="1:9" ht="15.75" thickBot="1" x14ac:dyDescent="0.3">
      <c r="A64" s="5" t="s">
        <v>45</v>
      </c>
      <c r="B64" s="6" t="s">
        <v>7</v>
      </c>
      <c r="C64" s="6" t="s">
        <v>8</v>
      </c>
      <c r="D64" s="6" t="s">
        <v>222</v>
      </c>
      <c r="E64" s="15">
        <v>69579</v>
      </c>
      <c r="F64" s="6" t="s">
        <v>223</v>
      </c>
      <c r="G64" s="7">
        <v>5357367</v>
      </c>
      <c r="H64" s="16">
        <f>+VLOOKUP(E64,'check NCC'!B:H,7,0)</f>
        <v>5357362</v>
      </c>
      <c r="I64" s="16">
        <f t="shared" si="0"/>
        <v>-5</v>
      </c>
    </row>
    <row r="65" spans="1:9" ht="15.75" thickBot="1" x14ac:dyDescent="0.3">
      <c r="A65" s="5" t="s">
        <v>20</v>
      </c>
      <c r="B65" s="6" t="s">
        <v>7</v>
      </c>
      <c r="C65" s="6" t="s">
        <v>8</v>
      </c>
      <c r="D65" s="6" t="s">
        <v>224</v>
      </c>
      <c r="E65" s="15">
        <v>69580</v>
      </c>
      <c r="F65" s="6" t="s">
        <v>225</v>
      </c>
      <c r="G65" s="7">
        <v>706982</v>
      </c>
      <c r="H65" s="16">
        <f>+VLOOKUP(E65,'check NCC'!B:H,7,0)</f>
        <v>706979</v>
      </c>
      <c r="I65" s="16">
        <f t="shared" si="0"/>
        <v>-3</v>
      </c>
    </row>
    <row r="66" spans="1:9" ht="15.75" thickBot="1" x14ac:dyDescent="0.3">
      <c r="A66" s="5" t="s">
        <v>46</v>
      </c>
      <c r="B66" s="6" t="s">
        <v>7</v>
      </c>
      <c r="C66" s="6" t="s">
        <v>8</v>
      </c>
      <c r="D66" s="6" t="s">
        <v>226</v>
      </c>
      <c r="E66" s="15">
        <v>69572</v>
      </c>
      <c r="F66" s="6" t="s">
        <v>227</v>
      </c>
      <c r="G66" s="7">
        <v>1470420</v>
      </c>
      <c r="H66" s="16">
        <f>+VLOOKUP(E66,'check NCC'!B:H,7,0)</f>
        <v>1470415</v>
      </c>
      <c r="I66" s="16">
        <f t="shared" si="0"/>
        <v>-5</v>
      </c>
    </row>
    <row r="67" spans="1:9" ht="15.75" thickBot="1" x14ac:dyDescent="0.3">
      <c r="A67" s="5" t="s">
        <v>43</v>
      </c>
      <c r="B67" s="6" t="s">
        <v>7</v>
      </c>
      <c r="C67" s="6" t="s">
        <v>8</v>
      </c>
      <c r="D67" s="6" t="s">
        <v>228</v>
      </c>
      <c r="E67" s="15">
        <v>69573</v>
      </c>
      <c r="F67" s="6" t="s">
        <v>229</v>
      </c>
      <c r="G67" s="7">
        <v>541971</v>
      </c>
      <c r="H67" s="16">
        <f>+VLOOKUP(E67,'check NCC'!B:H,7,0)</f>
        <v>541976</v>
      </c>
      <c r="I67" s="16">
        <f t="shared" ref="I67:I91" si="1">+H67-G67</f>
        <v>5</v>
      </c>
    </row>
    <row r="68" spans="1:9" ht="15.75" thickBot="1" x14ac:dyDescent="0.3">
      <c r="A68" s="5" t="s">
        <v>6</v>
      </c>
      <c r="B68" s="6" t="s">
        <v>7</v>
      </c>
      <c r="C68" s="6" t="s">
        <v>8</v>
      </c>
      <c r="D68" s="6" t="s">
        <v>230</v>
      </c>
      <c r="E68" s="15">
        <v>71514</v>
      </c>
      <c r="F68" s="6" t="s">
        <v>231</v>
      </c>
      <c r="G68" s="7">
        <v>8872416</v>
      </c>
      <c r="H68" s="16">
        <f>+VLOOKUP(E68,'check NCC'!B:H,7,0)</f>
        <v>8872416</v>
      </c>
      <c r="I68" s="16">
        <f t="shared" si="1"/>
        <v>0</v>
      </c>
    </row>
    <row r="69" spans="1:9" ht="15.75" thickBot="1" x14ac:dyDescent="0.3">
      <c r="A69" s="5" t="s">
        <v>32</v>
      </c>
      <c r="B69" s="6" t="s">
        <v>7</v>
      </c>
      <c r="C69" s="6" t="s">
        <v>8</v>
      </c>
      <c r="D69" s="6" t="s">
        <v>232</v>
      </c>
      <c r="E69" s="15">
        <v>71515</v>
      </c>
      <c r="F69" s="6" t="s">
        <v>233</v>
      </c>
      <c r="G69" s="7">
        <v>2785536</v>
      </c>
      <c r="H69" s="16">
        <f>+VLOOKUP(E69,'check NCC'!B:H,7,0)</f>
        <v>2785536</v>
      </c>
      <c r="I69" s="16">
        <f t="shared" si="1"/>
        <v>0</v>
      </c>
    </row>
    <row r="70" spans="1:9" ht="15.75" thickBot="1" x14ac:dyDescent="0.3">
      <c r="A70" s="5" t="s">
        <v>32</v>
      </c>
      <c r="B70" s="6" t="s">
        <v>7</v>
      </c>
      <c r="C70" s="6" t="s">
        <v>8</v>
      </c>
      <c r="D70" s="6" t="s">
        <v>234</v>
      </c>
      <c r="E70" s="15">
        <v>71516</v>
      </c>
      <c r="F70" s="6" t="s">
        <v>235</v>
      </c>
      <c r="G70" s="7">
        <v>541971</v>
      </c>
      <c r="H70" s="16">
        <f>+VLOOKUP(E70,'check NCC'!B:H,7,0)</f>
        <v>541976</v>
      </c>
      <c r="I70" s="16">
        <f t="shared" si="1"/>
        <v>5</v>
      </c>
    </row>
    <row r="71" spans="1:9" ht="15.75" thickBot="1" x14ac:dyDescent="0.3">
      <c r="A71" s="5" t="s">
        <v>35</v>
      </c>
      <c r="B71" s="6" t="s">
        <v>7</v>
      </c>
      <c r="C71" s="6" t="s">
        <v>8</v>
      </c>
      <c r="D71" s="6" t="s">
        <v>236</v>
      </c>
      <c r="E71" s="15">
        <v>71517</v>
      </c>
      <c r="F71" s="6" t="s">
        <v>237</v>
      </c>
      <c r="G71" s="7">
        <v>1157814</v>
      </c>
      <c r="H71" s="16">
        <f>+VLOOKUP(E71,'check NCC'!B:H,7,0)</f>
        <v>1157814</v>
      </c>
      <c r="I71" s="16">
        <f t="shared" si="1"/>
        <v>0</v>
      </c>
    </row>
    <row r="72" spans="1:9" ht="15.75" thickBot="1" x14ac:dyDescent="0.3">
      <c r="A72" s="5" t="s">
        <v>35</v>
      </c>
      <c r="B72" s="6" t="s">
        <v>7</v>
      </c>
      <c r="C72" s="6" t="s">
        <v>8</v>
      </c>
      <c r="D72" s="6" t="s">
        <v>238</v>
      </c>
      <c r="E72" s="15">
        <v>71518</v>
      </c>
      <c r="F72" s="6" t="s">
        <v>239</v>
      </c>
      <c r="G72" s="7">
        <v>4695017</v>
      </c>
      <c r="H72" s="16">
        <f>+VLOOKUP(E72,'check NCC'!B:H,7,0)</f>
        <v>4695021</v>
      </c>
      <c r="I72" s="16">
        <f t="shared" si="1"/>
        <v>4</v>
      </c>
    </row>
    <row r="73" spans="1:9" ht="15.75" thickBot="1" x14ac:dyDescent="0.3">
      <c r="A73" s="5" t="s">
        <v>25</v>
      </c>
      <c r="B73" s="6" t="s">
        <v>7</v>
      </c>
      <c r="C73" s="6" t="s">
        <v>8</v>
      </c>
      <c r="D73" s="6" t="s">
        <v>240</v>
      </c>
      <c r="E73" s="15">
        <v>71519</v>
      </c>
      <c r="F73" s="6" t="s">
        <v>241</v>
      </c>
      <c r="G73" s="7">
        <v>2785536</v>
      </c>
      <c r="H73" s="16">
        <f>+VLOOKUP(E73,'check NCC'!B:H,7,0)</f>
        <v>2785536</v>
      </c>
      <c r="I73" s="16">
        <f t="shared" si="1"/>
        <v>0</v>
      </c>
    </row>
    <row r="74" spans="1:9" ht="15.75" thickBot="1" x14ac:dyDescent="0.3">
      <c r="A74" s="5" t="s">
        <v>22</v>
      </c>
      <c r="B74" s="6" t="s">
        <v>7</v>
      </c>
      <c r="C74" s="6" t="s">
        <v>8</v>
      </c>
      <c r="D74" s="6" t="s">
        <v>242</v>
      </c>
      <c r="E74" s="15">
        <v>71520</v>
      </c>
      <c r="F74" s="6" t="s">
        <v>243</v>
      </c>
      <c r="G74" s="7">
        <v>1633014</v>
      </c>
      <c r="H74" s="16">
        <f>+VLOOKUP(E74,'check NCC'!B:H,7,0)</f>
        <v>1633008</v>
      </c>
      <c r="I74" s="16">
        <f t="shared" si="1"/>
        <v>-6</v>
      </c>
    </row>
    <row r="75" spans="1:9" ht="15.75" thickBot="1" x14ac:dyDescent="0.3">
      <c r="A75" s="5" t="s">
        <v>46</v>
      </c>
      <c r="B75" s="6" t="s">
        <v>7</v>
      </c>
      <c r="C75" s="6" t="s">
        <v>8</v>
      </c>
      <c r="D75" s="6" t="s">
        <v>244</v>
      </c>
      <c r="E75" s="15">
        <v>71521</v>
      </c>
      <c r="F75" s="6" t="s">
        <v>245</v>
      </c>
      <c r="G75" s="7">
        <v>3278799</v>
      </c>
      <c r="H75" s="16">
        <f>+VLOOKUP(E75,'check NCC'!B:H,7,0)</f>
        <v>3278804</v>
      </c>
      <c r="I75" s="16">
        <f t="shared" si="1"/>
        <v>5</v>
      </c>
    </row>
    <row r="76" spans="1:9" ht="15.75" thickBot="1" x14ac:dyDescent="0.3">
      <c r="A76" s="5" t="s">
        <v>15</v>
      </c>
      <c r="B76" s="6" t="s">
        <v>7</v>
      </c>
      <c r="C76" s="6" t="s">
        <v>8</v>
      </c>
      <c r="D76" s="6" t="s">
        <v>246</v>
      </c>
      <c r="E76" s="15">
        <v>71522</v>
      </c>
      <c r="F76" s="6" t="s">
        <v>247</v>
      </c>
      <c r="G76" s="7">
        <v>3911868</v>
      </c>
      <c r="H76" s="16">
        <f>+VLOOKUP(E76,'check NCC'!B:H,7,0)</f>
        <v>3911868</v>
      </c>
      <c r="I76" s="16">
        <f t="shared" si="1"/>
        <v>0</v>
      </c>
    </row>
    <row r="77" spans="1:9" ht="15.75" thickBot="1" x14ac:dyDescent="0.3">
      <c r="A77" s="5" t="s">
        <v>16</v>
      </c>
      <c r="B77" s="6" t="s">
        <v>7</v>
      </c>
      <c r="C77" s="6" t="s">
        <v>8</v>
      </c>
      <c r="D77" s="6" t="s">
        <v>248</v>
      </c>
      <c r="E77" s="15">
        <v>71523</v>
      </c>
      <c r="F77" s="6" t="s">
        <v>249</v>
      </c>
      <c r="G77" s="7">
        <v>6383813</v>
      </c>
      <c r="H77" s="16">
        <f>+VLOOKUP(E77,'check NCC'!B:H,7,0)</f>
        <v>6383815</v>
      </c>
      <c r="I77" s="16">
        <f t="shared" si="1"/>
        <v>2</v>
      </c>
    </row>
    <row r="78" spans="1:9" ht="15.75" thickBot="1" x14ac:dyDescent="0.3">
      <c r="A78" s="5" t="s">
        <v>40</v>
      </c>
      <c r="B78" s="6" t="s">
        <v>7</v>
      </c>
      <c r="C78" s="6" t="s">
        <v>8</v>
      </c>
      <c r="D78" s="6" t="s">
        <v>250</v>
      </c>
      <c r="E78" s="15">
        <v>71524</v>
      </c>
      <c r="F78" s="6" t="s">
        <v>251</v>
      </c>
      <c r="G78" s="7">
        <v>1586115</v>
      </c>
      <c r="H78" s="16">
        <f>+VLOOKUP(E78,'check NCC'!B:H,7,0)</f>
        <v>1586110</v>
      </c>
      <c r="I78" s="16">
        <f t="shared" si="1"/>
        <v>-5</v>
      </c>
    </row>
    <row r="79" spans="1:9" ht="15.75" thickBot="1" x14ac:dyDescent="0.3">
      <c r="A79" s="5" t="s">
        <v>44</v>
      </c>
      <c r="B79" s="6" t="s">
        <v>7</v>
      </c>
      <c r="C79" s="6" t="s">
        <v>8</v>
      </c>
      <c r="D79" s="6" t="s">
        <v>252</v>
      </c>
      <c r="E79" s="15">
        <v>71525</v>
      </c>
      <c r="F79" s="6" t="s">
        <v>253</v>
      </c>
      <c r="G79" s="7">
        <v>4157933</v>
      </c>
      <c r="H79" s="16">
        <f>+VLOOKUP(E79,'check NCC'!B:H,7,0)</f>
        <v>4157935</v>
      </c>
      <c r="I79" s="16">
        <f t="shared" si="1"/>
        <v>2</v>
      </c>
    </row>
    <row r="80" spans="1:9" ht="15.75" thickBot="1" x14ac:dyDescent="0.3">
      <c r="A80" s="5" t="s">
        <v>51</v>
      </c>
      <c r="B80" s="6" t="s">
        <v>7</v>
      </c>
      <c r="C80" s="6" t="s">
        <v>8</v>
      </c>
      <c r="D80" s="6" t="s">
        <v>254</v>
      </c>
      <c r="E80" s="15">
        <v>71526</v>
      </c>
      <c r="F80" s="6" t="s">
        <v>255</v>
      </c>
      <c r="G80" s="7">
        <v>5357367</v>
      </c>
      <c r="H80" s="16">
        <f>+VLOOKUP(E80,'check NCC'!B:H,7,0)</f>
        <v>5357362</v>
      </c>
      <c r="I80" s="16">
        <f t="shared" si="1"/>
        <v>-5</v>
      </c>
    </row>
    <row r="81" spans="1:9" ht="15.75" thickBot="1" x14ac:dyDescent="0.3">
      <c r="A81" s="5" t="s">
        <v>39</v>
      </c>
      <c r="B81" s="6" t="s">
        <v>7</v>
      </c>
      <c r="C81" s="6" t="s">
        <v>8</v>
      </c>
      <c r="D81" s="6" t="s">
        <v>256</v>
      </c>
      <c r="E81" s="15">
        <v>71527</v>
      </c>
      <c r="F81" s="6" t="s">
        <v>257</v>
      </c>
      <c r="G81" s="7">
        <v>3172217</v>
      </c>
      <c r="H81" s="16">
        <f>+VLOOKUP(E81,'check NCC'!B:H,7,0)</f>
        <v>3172219</v>
      </c>
      <c r="I81" s="16">
        <f t="shared" si="1"/>
        <v>2</v>
      </c>
    </row>
    <row r="82" spans="1:9" ht="15.75" thickBot="1" x14ac:dyDescent="0.3">
      <c r="A82" s="5" t="s">
        <v>36</v>
      </c>
      <c r="B82" s="6" t="s">
        <v>7</v>
      </c>
      <c r="C82" s="6" t="s">
        <v>8</v>
      </c>
      <c r="D82" s="6" t="s">
        <v>258</v>
      </c>
      <c r="E82" s="15">
        <v>71528</v>
      </c>
      <c r="F82" s="6" t="s">
        <v>259</v>
      </c>
      <c r="G82" s="7">
        <v>5241672</v>
      </c>
      <c r="H82" s="16">
        <f>+VLOOKUP(E82,'check NCC'!B:H,7,0)</f>
        <v>5241667</v>
      </c>
      <c r="I82" s="16">
        <f t="shared" si="1"/>
        <v>-5</v>
      </c>
    </row>
    <row r="83" spans="1:9" ht="15.75" thickBot="1" x14ac:dyDescent="0.3">
      <c r="A83" s="5" t="s">
        <v>21</v>
      </c>
      <c r="B83" s="6" t="s">
        <v>7</v>
      </c>
      <c r="C83" s="6" t="s">
        <v>8</v>
      </c>
      <c r="D83" s="6" t="s">
        <v>260</v>
      </c>
      <c r="E83" s="15">
        <v>71529</v>
      </c>
      <c r="F83" s="6" t="s">
        <v>261</v>
      </c>
      <c r="G83" s="7">
        <v>1199421</v>
      </c>
      <c r="H83" s="16">
        <f>+VLOOKUP(E83,'check NCC'!B:H,7,0)</f>
        <v>1199426</v>
      </c>
      <c r="I83" s="16">
        <f t="shared" si="1"/>
        <v>5</v>
      </c>
    </row>
    <row r="84" spans="1:9" ht="15.75" thickBot="1" x14ac:dyDescent="0.3">
      <c r="A84" s="5" t="s">
        <v>20</v>
      </c>
      <c r="B84" s="6" t="s">
        <v>7</v>
      </c>
      <c r="C84" s="6" t="s">
        <v>8</v>
      </c>
      <c r="D84" s="6" t="s">
        <v>262</v>
      </c>
      <c r="E84" s="15">
        <v>71530</v>
      </c>
      <c r="F84" s="6" t="s">
        <v>263</v>
      </c>
      <c r="G84" s="7">
        <v>5464679</v>
      </c>
      <c r="H84" s="16">
        <f>+VLOOKUP(E84,'check NCC'!B:H,7,0)</f>
        <v>5464684</v>
      </c>
      <c r="I84" s="16">
        <f t="shared" si="1"/>
        <v>5</v>
      </c>
    </row>
    <row r="85" spans="1:9" ht="15.75" thickBot="1" x14ac:dyDescent="0.3">
      <c r="A85" s="5" t="s">
        <v>53</v>
      </c>
      <c r="B85" s="6" t="s">
        <v>7</v>
      </c>
      <c r="C85" s="6" t="s">
        <v>8</v>
      </c>
      <c r="D85" s="6" t="s">
        <v>264</v>
      </c>
      <c r="E85" s="15">
        <v>71531</v>
      </c>
      <c r="F85" s="6" t="s">
        <v>265</v>
      </c>
      <c r="G85" s="7">
        <v>1199421</v>
      </c>
      <c r="H85" s="16">
        <f>+VLOOKUP(E85,'check NCC'!B:H,7,0)</f>
        <v>1199426</v>
      </c>
      <c r="I85" s="16">
        <f t="shared" si="1"/>
        <v>5</v>
      </c>
    </row>
    <row r="86" spans="1:9" ht="15.75" thickBot="1" x14ac:dyDescent="0.3">
      <c r="A86" s="5" t="s">
        <v>53</v>
      </c>
      <c r="B86" s="6" t="s">
        <v>7</v>
      </c>
      <c r="C86" s="6" t="s">
        <v>8</v>
      </c>
      <c r="D86" s="6" t="s">
        <v>266</v>
      </c>
      <c r="E86" s="15">
        <v>71532</v>
      </c>
      <c r="F86" s="6" t="s">
        <v>267</v>
      </c>
      <c r="G86" s="7">
        <v>1199421</v>
      </c>
      <c r="H86" s="16">
        <f>+VLOOKUP(E86,'check NCC'!B:H,7,0)</f>
        <v>1199426</v>
      </c>
      <c r="I86" s="16">
        <f t="shared" si="1"/>
        <v>5</v>
      </c>
    </row>
    <row r="87" spans="1:9" ht="15.75" thickBot="1" x14ac:dyDescent="0.3">
      <c r="A87" s="5" t="s">
        <v>6</v>
      </c>
      <c r="B87" s="6" t="s">
        <v>7</v>
      </c>
      <c r="C87" s="6" t="s">
        <v>8</v>
      </c>
      <c r="D87" s="6" t="s">
        <v>268</v>
      </c>
      <c r="E87" s="15">
        <v>71539</v>
      </c>
      <c r="F87" s="6" t="s">
        <v>269</v>
      </c>
      <c r="G87" s="7">
        <v>17599667</v>
      </c>
      <c r="H87" s="16">
        <f>+VLOOKUP(E87,'check NCC'!B:H,7,0)</f>
        <v>17599669</v>
      </c>
      <c r="I87" s="16">
        <f t="shared" si="1"/>
        <v>2</v>
      </c>
    </row>
    <row r="88" spans="1:9" ht="15.75" thickBot="1" x14ac:dyDescent="0.3">
      <c r="A88" s="5" t="s">
        <v>15</v>
      </c>
      <c r="B88" s="6" t="s">
        <v>7</v>
      </c>
      <c r="C88" s="6" t="s">
        <v>8</v>
      </c>
      <c r="D88" s="6" t="s">
        <v>270</v>
      </c>
      <c r="E88" s="15">
        <v>433</v>
      </c>
      <c r="F88" s="6" t="s">
        <v>271</v>
      </c>
      <c r="G88" s="7">
        <v>-6817497</v>
      </c>
      <c r="H88" s="16">
        <f>+VLOOKUP(E88,'check NCC'!B:H,7,0)</f>
        <v>-6817497</v>
      </c>
      <c r="I88" s="16">
        <f t="shared" si="1"/>
        <v>0</v>
      </c>
    </row>
    <row r="89" spans="1:9" ht="15.75" thickBot="1" x14ac:dyDescent="0.3">
      <c r="A89" s="5" t="s">
        <v>46</v>
      </c>
      <c r="B89" s="6" t="s">
        <v>7</v>
      </c>
      <c r="C89" s="6" t="s">
        <v>8</v>
      </c>
      <c r="D89" s="6" t="s">
        <v>272</v>
      </c>
      <c r="E89" s="15">
        <v>377</v>
      </c>
      <c r="F89" s="6" t="s">
        <v>273</v>
      </c>
      <c r="G89" s="7">
        <v>-424187</v>
      </c>
      <c r="H89" s="16">
        <f>+VLOOKUP(E89,'check NCC'!B:H,7,0)</f>
        <v>-424187</v>
      </c>
      <c r="I89" s="16">
        <f t="shared" si="1"/>
        <v>0</v>
      </c>
    </row>
    <row r="90" spans="1:9" ht="15.75" thickBot="1" x14ac:dyDescent="0.3">
      <c r="A90" s="5" t="s">
        <v>51</v>
      </c>
      <c r="B90" s="6" t="s">
        <v>7</v>
      </c>
      <c r="C90" s="6" t="s">
        <v>8</v>
      </c>
      <c r="D90" s="6" t="s">
        <v>274</v>
      </c>
      <c r="E90" s="15">
        <v>456</v>
      </c>
      <c r="F90" s="6" t="s">
        <v>275</v>
      </c>
      <c r="G90" s="7">
        <v>-128591</v>
      </c>
      <c r="H90" s="16">
        <f>+VLOOKUP(E90,'check NCC'!B:H,7,0)</f>
        <v>-128591</v>
      </c>
      <c r="I90" s="16">
        <f t="shared" si="1"/>
        <v>0</v>
      </c>
    </row>
    <row r="91" spans="1:9" ht="15.75" thickBot="1" x14ac:dyDescent="0.3">
      <c r="A91" s="5" t="s">
        <v>44</v>
      </c>
      <c r="B91" s="6" t="s">
        <v>7</v>
      </c>
      <c r="C91" s="6" t="s">
        <v>8</v>
      </c>
      <c r="D91" s="6" t="s">
        <v>276</v>
      </c>
      <c r="E91" s="15">
        <v>529</v>
      </c>
      <c r="F91" s="6" t="s">
        <v>277</v>
      </c>
      <c r="G91" s="7">
        <v>-257183</v>
      </c>
      <c r="H91" s="16">
        <f>+VLOOKUP(E91,'check NCC'!B:H,7,0)</f>
        <v>-257183</v>
      </c>
      <c r="I91" s="16">
        <f t="shared" si="1"/>
        <v>0</v>
      </c>
    </row>
  </sheetData>
  <autoFilter ref="A1:I9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130"/>
  <sheetViews>
    <sheetView tabSelected="1" topLeftCell="H1" workbookViewId="0">
      <selection activeCell="R59" sqref="R59"/>
    </sheetView>
  </sheetViews>
  <sheetFormatPr defaultRowHeight="15" x14ac:dyDescent="0.25"/>
  <cols>
    <col min="1" max="1" width="9.28515625" bestFit="1" customWidth="1"/>
    <col min="2" max="2" width="9" customWidth="1"/>
    <col min="3" max="3" width="8.7109375" customWidth="1"/>
    <col min="4" max="4" width="42.7109375" bestFit="1" customWidth="1"/>
    <col min="5" max="5" width="12.28515625" customWidth="1"/>
    <col min="6" max="6" width="7.85546875" customWidth="1"/>
    <col min="7" max="7" width="11.140625" customWidth="1"/>
    <col min="8" max="8" width="12.7109375" bestFit="1" customWidth="1"/>
    <col min="9" max="9" width="69" bestFit="1" customWidth="1"/>
    <col min="10" max="10" width="12.5703125" bestFit="1" customWidth="1"/>
    <col min="11" max="11" width="15.85546875" style="16" bestFit="1" customWidth="1"/>
    <col min="12" max="12" width="9.28515625" style="16" bestFit="1" customWidth="1"/>
    <col min="13" max="13" width="15.85546875" style="16" bestFit="1" customWidth="1"/>
    <col min="14" max="14" width="9.28515625" style="16" bestFit="1" customWidth="1"/>
    <col min="15" max="16" width="10.7109375" style="19" bestFit="1" customWidth="1"/>
  </cols>
  <sheetData>
    <row r="1" spans="1:16" ht="31.5" x14ac:dyDescent="0.25">
      <c r="A1" s="8" t="s">
        <v>55</v>
      </c>
      <c r="B1" s="9" t="s">
        <v>54</v>
      </c>
      <c r="C1" s="9" t="s">
        <v>56</v>
      </c>
      <c r="D1" s="9" t="s">
        <v>57</v>
      </c>
      <c r="E1" s="9" t="s">
        <v>58</v>
      </c>
      <c r="F1" s="9" t="s">
        <v>59</v>
      </c>
      <c r="G1" s="10" t="s">
        <v>60</v>
      </c>
      <c r="H1" s="10" t="s">
        <v>61</v>
      </c>
      <c r="I1" s="9" t="s">
        <v>62</v>
      </c>
      <c r="J1" s="9" t="s">
        <v>63</v>
      </c>
      <c r="O1" s="19" t="s">
        <v>359</v>
      </c>
      <c r="P1" s="19" t="s">
        <v>360</v>
      </c>
    </row>
    <row r="2" spans="1:16" hidden="1" x14ac:dyDescent="0.25">
      <c r="A2" s="18">
        <v>45206</v>
      </c>
      <c r="B2" s="11">
        <v>60821</v>
      </c>
      <c r="C2" s="12" t="s">
        <v>64</v>
      </c>
      <c r="D2" s="12" t="s">
        <v>92</v>
      </c>
      <c r="E2" s="13">
        <v>1309220</v>
      </c>
      <c r="F2" s="14" t="s">
        <v>65</v>
      </c>
      <c r="G2" s="13">
        <v>104738</v>
      </c>
      <c r="H2" s="13">
        <v>1413958</v>
      </c>
      <c r="I2" s="12" t="s">
        <v>76</v>
      </c>
      <c r="J2" s="12" t="s">
        <v>77</v>
      </c>
      <c r="K2" s="16">
        <f>+VLOOKUP(B2,'MEGA nháp'!E:G,3,0)</f>
        <v>1413963</v>
      </c>
      <c r="L2" s="16">
        <f>+K2-H2</f>
        <v>5</v>
      </c>
      <c r="M2"/>
      <c r="N2"/>
      <c r="O2"/>
      <c r="P2"/>
    </row>
    <row r="3" spans="1:16" hidden="1" x14ac:dyDescent="0.25">
      <c r="A3" s="18">
        <v>45220</v>
      </c>
      <c r="B3" s="11">
        <v>63608</v>
      </c>
      <c r="C3" s="12" t="s">
        <v>64</v>
      </c>
      <c r="D3" s="12" t="s">
        <v>95</v>
      </c>
      <c r="E3" s="13">
        <v>1110580</v>
      </c>
      <c r="F3" s="14" t="s">
        <v>65</v>
      </c>
      <c r="G3" s="13">
        <v>88846</v>
      </c>
      <c r="H3" s="13">
        <v>1199426</v>
      </c>
      <c r="I3" s="12" t="s">
        <v>90</v>
      </c>
      <c r="J3" s="12" t="s">
        <v>91</v>
      </c>
      <c r="K3" s="16">
        <f>+VLOOKUP(B3,'MEGA nháp'!E:G,3,0)</f>
        <v>1199421</v>
      </c>
      <c r="L3" s="16">
        <f t="shared" ref="L3:L66" si="0">+K3-H3</f>
        <v>-5</v>
      </c>
      <c r="M3"/>
      <c r="N3"/>
      <c r="O3"/>
      <c r="P3"/>
    </row>
    <row r="4" spans="1:16" hidden="1" x14ac:dyDescent="0.25">
      <c r="A4" s="18">
        <v>45220</v>
      </c>
      <c r="B4" s="11">
        <v>63610</v>
      </c>
      <c r="C4" s="12" t="s">
        <v>64</v>
      </c>
      <c r="D4" s="12" t="s">
        <v>96</v>
      </c>
      <c r="E4" s="13">
        <v>1110580</v>
      </c>
      <c r="F4" s="14" t="s">
        <v>65</v>
      </c>
      <c r="G4" s="13">
        <v>88846</v>
      </c>
      <c r="H4" s="13">
        <v>1199426</v>
      </c>
      <c r="I4" s="12" t="s">
        <v>82</v>
      </c>
      <c r="J4" s="12" t="s">
        <v>83</v>
      </c>
      <c r="K4" s="16">
        <f>+VLOOKUP(B4,'MEGA nháp'!E:G,3,0)</f>
        <v>1199421</v>
      </c>
      <c r="L4" s="16">
        <f t="shared" si="0"/>
        <v>-5</v>
      </c>
      <c r="M4"/>
      <c r="N4"/>
      <c r="O4"/>
      <c r="P4"/>
    </row>
    <row r="5" spans="1:16" hidden="1" x14ac:dyDescent="0.25">
      <c r="A5" s="18">
        <v>45220</v>
      </c>
      <c r="B5" s="11">
        <v>63611</v>
      </c>
      <c r="C5" s="12" t="s">
        <v>64</v>
      </c>
      <c r="D5" s="12" t="s">
        <v>97</v>
      </c>
      <c r="E5" s="13">
        <v>6269400</v>
      </c>
      <c r="F5" s="14" t="s">
        <v>65</v>
      </c>
      <c r="G5" s="13">
        <v>501552</v>
      </c>
      <c r="H5" s="13">
        <v>6770952</v>
      </c>
      <c r="I5" s="12" t="s">
        <v>66</v>
      </c>
      <c r="J5" s="12" t="s">
        <v>67</v>
      </c>
      <c r="K5" s="16">
        <f>+VLOOKUP(B5,'MEGA nháp'!E:G,3,0)</f>
        <v>6770952</v>
      </c>
      <c r="L5" s="16">
        <f t="shared" si="0"/>
        <v>0</v>
      </c>
      <c r="M5"/>
      <c r="N5"/>
      <c r="O5"/>
      <c r="P5"/>
    </row>
    <row r="6" spans="1:16" hidden="1" x14ac:dyDescent="0.25">
      <c r="A6" s="18">
        <v>45227</v>
      </c>
      <c r="B6" s="11">
        <v>65092</v>
      </c>
      <c r="C6" s="12" t="s">
        <v>64</v>
      </c>
      <c r="D6" s="12" t="s">
        <v>98</v>
      </c>
      <c r="E6" s="13">
        <v>2024120</v>
      </c>
      <c r="F6" s="14" t="s">
        <v>65</v>
      </c>
      <c r="G6" s="13">
        <v>161930</v>
      </c>
      <c r="H6" s="13">
        <v>2186050</v>
      </c>
      <c r="I6" s="12" t="s">
        <v>72</v>
      </c>
      <c r="J6" s="12" t="s">
        <v>73</v>
      </c>
      <c r="K6" s="16">
        <f>+VLOOKUP(B6,'MEGA nháp'!E:G,3,0)</f>
        <v>2186055</v>
      </c>
      <c r="L6" s="16">
        <f t="shared" si="0"/>
        <v>5</v>
      </c>
      <c r="M6"/>
      <c r="N6"/>
      <c r="O6"/>
      <c r="P6"/>
    </row>
    <row r="7" spans="1:16" hidden="1" x14ac:dyDescent="0.25">
      <c r="A7" s="18">
        <v>45227</v>
      </c>
      <c r="B7" s="11">
        <v>65093</v>
      </c>
      <c r="C7" s="12" t="s">
        <v>64</v>
      </c>
      <c r="D7" s="12" t="s">
        <v>99</v>
      </c>
      <c r="E7" s="13">
        <v>7302500</v>
      </c>
      <c r="F7" s="14" t="s">
        <v>65</v>
      </c>
      <c r="G7" s="13">
        <v>584200</v>
      </c>
      <c r="H7" s="13">
        <v>7886700</v>
      </c>
      <c r="I7" s="12" t="s">
        <v>72</v>
      </c>
      <c r="J7" s="12" t="s">
        <v>73</v>
      </c>
      <c r="K7" s="16">
        <f>+VLOOKUP(B7,'MEGA nháp'!E:G,3,0)</f>
        <v>7886700</v>
      </c>
      <c r="L7" s="16">
        <f t="shared" si="0"/>
        <v>0</v>
      </c>
      <c r="M7"/>
      <c r="N7"/>
      <c r="O7"/>
      <c r="P7"/>
    </row>
    <row r="8" spans="1:16" hidden="1" x14ac:dyDescent="0.25">
      <c r="A8" s="18">
        <v>45227</v>
      </c>
      <c r="B8" s="11">
        <v>65094</v>
      </c>
      <c r="C8" s="12" t="s">
        <v>64</v>
      </c>
      <c r="D8" s="12" t="s">
        <v>100</v>
      </c>
      <c r="E8" s="13">
        <v>2579200</v>
      </c>
      <c r="F8" s="14" t="s">
        <v>65</v>
      </c>
      <c r="G8" s="13">
        <v>206336</v>
      </c>
      <c r="H8" s="13">
        <v>2785536</v>
      </c>
      <c r="I8" s="12" t="s">
        <v>66</v>
      </c>
      <c r="J8" s="12" t="s">
        <v>67</v>
      </c>
      <c r="K8" s="16">
        <f>+VLOOKUP(B8,'MEGA nháp'!E:G,3,0)</f>
        <v>2785536</v>
      </c>
      <c r="L8" s="16">
        <f t="shared" si="0"/>
        <v>0</v>
      </c>
      <c r="M8"/>
      <c r="N8"/>
      <c r="O8"/>
      <c r="P8"/>
    </row>
    <row r="9" spans="1:16" hidden="1" x14ac:dyDescent="0.25">
      <c r="A9" s="18">
        <v>45227</v>
      </c>
      <c r="B9" s="11">
        <v>65095</v>
      </c>
      <c r="C9" s="12" t="s">
        <v>64</v>
      </c>
      <c r="D9" s="12" t="s">
        <v>101</v>
      </c>
      <c r="E9" s="13">
        <v>6269400</v>
      </c>
      <c r="F9" s="14" t="s">
        <v>65</v>
      </c>
      <c r="G9" s="13">
        <v>501552</v>
      </c>
      <c r="H9" s="13">
        <v>6770952</v>
      </c>
      <c r="I9" s="12" t="s">
        <v>66</v>
      </c>
      <c r="J9" s="12" t="s">
        <v>67</v>
      </c>
      <c r="K9" s="16">
        <f>+VLOOKUP(B9,'MEGA nháp'!E:G,3,0)</f>
        <v>6770952</v>
      </c>
      <c r="L9" s="16">
        <f t="shared" si="0"/>
        <v>0</v>
      </c>
      <c r="M9"/>
      <c r="N9"/>
      <c r="O9"/>
      <c r="P9"/>
    </row>
    <row r="10" spans="1:16" hidden="1" x14ac:dyDescent="0.25">
      <c r="A10" s="18">
        <v>45227</v>
      </c>
      <c r="B10" s="11">
        <v>65096</v>
      </c>
      <c r="C10" s="12" t="s">
        <v>64</v>
      </c>
      <c r="D10" s="12" t="s">
        <v>102</v>
      </c>
      <c r="E10" s="13">
        <v>4337975</v>
      </c>
      <c r="F10" s="14" t="s">
        <v>65</v>
      </c>
      <c r="G10" s="13">
        <v>347038</v>
      </c>
      <c r="H10" s="13">
        <v>4685013</v>
      </c>
      <c r="I10" s="12" t="s">
        <v>70</v>
      </c>
      <c r="J10" s="12" t="s">
        <v>71</v>
      </c>
      <c r="K10" s="16">
        <f>+VLOOKUP(B10,'MEGA nháp'!E:G,3,0)</f>
        <v>4685013</v>
      </c>
      <c r="L10" s="16">
        <f t="shared" si="0"/>
        <v>0</v>
      </c>
      <c r="M10"/>
      <c r="N10"/>
      <c r="O10"/>
      <c r="P10"/>
    </row>
    <row r="11" spans="1:16" hidden="1" x14ac:dyDescent="0.25">
      <c r="A11" s="18">
        <v>45227</v>
      </c>
      <c r="B11" s="11">
        <v>65097</v>
      </c>
      <c r="C11" s="12" t="s">
        <v>64</v>
      </c>
      <c r="D11" s="12" t="s">
        <v>103</v>
      </c>
      <c r="E11" s="13">
        <v>6361255</v>
      </c>
      <c r="F11" s="14" t="s">
        <v>65</v>
      </c>
      <c r="G11" s="13">
        <v>508900</v>
      </c>
      <c r="H11" s="13">
        <v>6870155</v>
      </c>
      <c r="I11" s="12" t="s">
        <v>80</v>
      </c>
      <c r="J11" s="12" t="s">
        <v>81</v>
      </c>
      <c r="K11" s="16">
        <f>+VLOOKUP(B11,'MEGA nháp'!E:G,3,0)</f>
        <v>6870150</v>
      </c>
      <c r="L11" s="16">
        <f t="shared" si="0"/>
        <v>-5</v>
      </c>
      <c r="M11"/>
      <c r="N11"/>
      <c r="O11"/>
      <c r="P11"/>
    </row>
    <row r="12" spans="1:16" hidden="1" x14ac:dyDescent="0.25">
      <c r="A12" s="18">
        <v>45227</v>
      </c>
      <c r="B12" s="11">
        <v>65098</v>
      </c>
      <c r="C12" s="12" t="s">
        <v>64</v>
      </c>
      <c r="D12" s="12" t="s">
        <v>104</v>
      </c>
      <c r="E12" s="13">
        <v>10566660</v>
      </c>
      <c r="F12" s="14" t="s">
        <v>65</v>
      </c>
      <c r="G12" s="13">
        <v>845333</v>
      </c>
      <c r="H12" s="13">
        <v>11411993</v>
      </c>
      <c r="I12" s="12" t="s">
        <v>72</v>
      </c>
      <c r="J12" s="12" t="s">
        <v>73</v>
      </c>
      <c r="K12" s="16">
        <f>+VLOOKUP(B12,'MEGA nháp'!E:G,3,0)</f>
        <v>11411996</v>
      </c>
      <c r="L12" s="16">
        <f t="shared" si="0"/>
        <v>3</v>
      </c>
      <c r="M12"/>
      <c r="N12"/>
      <c r="O12"/>
      <c r="P12"/>
    </row>
    <row r="13" spans="1:16" hidden="1" x14ac:dyDescent="0.25">
      <c r="A13" s="18">
        <v>45227</v>
      </c>
      <c r="B13" s="11">
        <v>65099</v>
      </c>
      <c r="C13" s="12" t="s">
        <v>64</v>
      </c>
      <c r="D13" s="12" t="s">
        <v>105</v>
      </c>
      <c r="E13" s="13">
        <v>1154095</v>
      </c>
      <c r="F13" s="14" t="s">
        <v>65</v>
      </c>
      <c r="G13" s="13">
        <v>92328</v>
      </c>
      <c r="H13" s="13">
        <v>1246423</v>
      </c>
      <c r="I13" s="12" t="s">
        <v>90</v>
      </c>
      <c r="J13" s="12" t="s">
        <v>91</v>
      </c>
      <c r="K13" s="16">
        <f>+VLOOKUP(B13,'MEGA nháp'!E:G,3,0)</f>
        <v>1246428</v>
      </c>
      <c r="L13" s="16">
        <f t="shared" si="0"/>
        <v>5</v>
      </c>
      <c r="M13"/>
      <c r="N13"/>
      <c r="O13"/>
      <c r="P13"/>
    </row>
    <row r="14" spans="1:16" hidden="1" x14ac:dyDescent="0.25">
      <c r="A14" s="18">
        <v>45227</v>
      </c>
      <c r="B14" s="11">
        <v>65100</v>
      </c>
      <c r="C14" s="12" t="s">
        <v>64</v>
      </c>
      <c r="D14" s="12" t="s">
        <v>106</v>
      </c>
      <c r="E14" s="13">
        <v>2381320</v>
      </c>
      <c r="F14" s="14" t="s">
        <v>65</v>
      </c>
      <c r="G14" s="13">
        <v>190506</v>
      </c>
      <c r="H14" s="13">
        <v>2571826</v>
      </c>
      <c r="I14" s="12" t="s">
        <v>86</v>
      </c>
      <c r="J14" s="12" t="s">
        <v>87</v>
      </c>
      <c r="K14" s="16">
        <f>+VLOOKUP(B14,'MEGA nháp'!E:G,3,0)</f>
        <v>2571831</v>
      </c>
      <c r="L14" s="16">
        <f t="shared" si="0"/>
        <v>5</v>
      </c>
      <c r="M14"/>
      <c r="N14"/>
      <c r="O14"/>
      <c r="P14"/>
    </row>
    <row r="15" spans="1:16" hidden="1" x14ac:dyDescent="0.25">
      <c r="A15" s="18">
        <v>45227</v>
      </c>
      <c r="B15" s="11">
        <v>65110</v>
      </c>
      <c r="C15" s="12" t="s">
        <v>64</v>
      </c>
      <c r="D15" s="12" t="s">
        <v>107</v>
      </c>
      <c r="E15" s="13">
        <v>11837300</v>
      </c>
      <c r="F15" s="14" t="s">
        <v>65</v>
      </c>
      <c r="G15" s="13">
        <v>946984</v>
      </c>
      <c r="H15" s="13">
        <v>12784284</v>
      </c>
      <c r="I15" s="12" t="s">
        <v>72</v>
      </c>
      <c r="J15" s="12" t="s">
        <v>73</v>
      </c>
      <c r="K15" s="16">
        <f>+VLOOKUP(B15,'MEGA nháp'!E:G,3,0)</f>
        <v>12784284</v>
      </c>
      <c r="L15" s="16">
        <f t="shared" si="0"/>
        <v>0</v>
      </c>
      <c r="M15"/>
      <c r="N15"/>
      <c r="O15"/>
      <c r="P15"/>
    </row>
    <row r="16" spans="1:16" hidden="1" x14ac:dyDescent="0.25">
      <c r="A16" s="18">
        <v>45230</v>
      </c>
      <c r="B16" s="11">
        <v>65237</v>
      </c>
      <c r="C16" s="12" t="s">
        <v>64</v>
      </c>
      <c r="D16" s="12" t="s">
        <v>108</v>
      </c>
      <c r="E16" s="13">
        <v>3206765</v>
      </c>
      <c r="F16" s="14" t="s">
        <v>65</v>
      </c>
      <c r="G16" s="13">
        <v>256541</v>
      </c>
      <c r="H16" s="13">
        <v>3463306</v>
      </c>
      <c r="I16" s="12" t="s">
        <v>93</v>
      </c>
      <c r="J16" s="12" t="s">
        <v>94</v>
      </c>
      <c r="K16" s="16">
        <f>+VLOOKUP(B16,'MEGA nháp'!E:G,3,0)</f>
        <v>3463304</v>
      </c>
      <c r="L16" s="16">
        <f t="shared" si="0"/>
        <v>-2</v>
      </c>
      <c r="M16"/>
      <c r="N16"/>
      <c r="O16"/>
      <c r="P16"/>
    </row>
    <row r="17" spans="1:12" customFormat="1" hidden="1" x14ac:dyDescent="0.25">
      <c r="A17" s="18">
        <v>45230</v>
      </c>
      <c r="B17" s="11">
        <v>65238</v>
      </c>
      <c r="C17" s="12" t="s">
        <v>64</v>
      </c>
      <c r="D17" s="12" t="s">
        <v>109</v>
      </c>
      <c r="E17" s="13">
        <v>2830115</v>
      </c>
      <c r="F17" s="14" t="s">
        <v>65</v>
      </c>
      <c r="G17" s="13">
        <v>226409</v>
      </c>
      <c r="H17" s="13">
        <v>3056524</v>
      </c>
      <c r="I17" s="12" t="s">
        <v>80</v>
      </c>
      <c r="J17" s="12" t="s">
        <v>81</v>
      </c>
      <c r="K17" s="16">
        <f>+VLOOKUP(B17,'MEGA nháp'!E:G,3,0)</f>
        <v>3056522</v>
      </c>
      <c r="L17" s="16">
        <f t="shared" si="0"/>
        <v>-2</v>
      </c>
    </row>
    <row r="18" spans="1:12" customFormat="1" hidden="1" x14ac:dyDescent="0.25">
      <c r="A18" s="18">
        <v>45230</v>
      </c>
      <c r="B18" s="11">
        <v>65239</v>
      </c>
      <c r="C18" s="12" t="s">
        <v>64</v>
      </c>
      <c r="D18" s="12" t="s">
        <v>110</v>
      </c>
      <c r="E18" s="13">
        <v>4762640</v>
      </c>
      <c r="F18" s="14" t="s">
        <v>65</v>
      </c>
      <c r="G18" s="13">
        <v>381011</v>
      </c>
      <c r="H18" s="13">
        <v>5143651</v>
      </c>
      <c r="I18" s="12" t="s">
        <v>68</v>
      </c>
      <c r="J18" s="12" t="s">
        <v>69</v>
      </c>
      <c r="K18" s="16">
        <f>+VLOOKUP(B18,'MEGA nháp'!E:G,3,0)</f>
        <v>5143649</v>
      </c>
      <c r="L18" s="16">
        <f t="shared" si="0"/>
        <v>-2</v>
      </c>
    </row>
    <row r="19" spans="1:12" customFormat="1" hidden="1" x14ac:dyDescent="0.25">
      <c r="A19" s="18">
        <v>45230</v>
      </c>
      <c r="B19" s="11">
        <v>65240</v>
      </c>
      <c r="C19" s="12" t="s">
        <v>64</v>
      </c>
      <c r="D19" s="12" t="s">
        <v>111</v>
      </c>
      <c r="E19" s="13">
        <v>2531869</v>
      </c>
      <c r="F19" s="14" t="s">
        <v>65</v>
      </c>
      <c r="G19" s="13">
        <v>202550</v>
      </c>
      <c r="H19" s="13">
        <v>2734419</v>
      </c>
      <c r="I19" s="12" t="s">
        <v>76</v>
      </c>
      <c r="J19" s="12" t="s">
        <v>77</v>
      </c>
      <c r="K19" s="16">
        <f>+VLOOKUP(B19,'MEGA nháp'!E:G,3,0)</f>
        <v>2734425</v>
      </c>
      <c r="L19" s="16">
        <f t="shared" si="0"/>
        <v>6</v>
      </c>
    </row>
    <row r="20" spans="1:12" customFormat="1" hidden="1" x14ac:dyDescent="0.25">
      <c r="A20" s="18">
        <v>45230</v>
      </c>
      <c r="B20" s="11">
        <v>65241</v>
      </c>
      <c r="C20" s="12" t="s">
        <v>64</v>
      </c>
      <c r="D20" s="12" t="s">
        <v>112</v>
      </c>
      <c r="E20" s="13">
        <v>3849940</v>
      </c>
      <c r="F20" s="14" t="s">
        <v>65</v>
      </c>
      <c r="G20" s="13">
        <v>307995</v>
      </c>
      <c r="H20" s="13">
        <v>4157935</v>
      </c>
      <c r="I20" s="12" t="s">
        <v>70</v>
      </c>
      <c r="J20" s="12" t="s">
        <v>71</v>
      </c>
      <c r="K20" s="16">
        <f>+VLOOKUP(B20,'MEGA nháp'!E:G,3,0)</f>
        <v>4157933</v>
      </c>
      <c r="L20" s="16">
        <f t="shared" si="0"/>
        <v>-2</v>
      </c>
    </row>
    <row r="21" spans="1:12" customFormat="1" hidden="1" x14ac:dyDescent="0.25">
      <c r="A21" s="18">
        <v>45230</v>
      </c>
      <c r="B21" s="11">
        <v>65242</v>
      </c>
      <c r="C21" s="12" t="s">
        <v>64</v>
      </c>
      <c r="D21" s="12" t="s">
        <v>113</v>
      </c>
      <c r="E21" s="13">
        <v>2381320</v>
      </c>
      <c r="F21" s="14" t="s">
        <v>65</v>
      </c>
      <c r="G21" s="13">
        <v>190506</v>
      </c>
      <c r="H21" s="13">
        <v>2571826</v>
      </c>
      <c r="I21" s="12" t="s">
        <v>78</v>
      </c>
      <c r="J21" s="12" t="s">
        <v>79</v>
      </c>
      <c r="K21" s="16">
        <f>+VLOOKUP(B21,'MEGA nháp'!E:G,3,0)</f>
        <v>2571831</v>
      </c>
      <c r="L21" s="16">
        <f t="shared" si="0"/>
        <v>5</v>
      </c>
    </row>
    <row r="22" spans="1:12" customFormat="1" hidden="1" x14ac:dyDescent="0.25">
      <c r="A22" s="18">
        <v>45230</v>
      </c>
      <c r="B22" s="11">
        <v>65243</v>
      </c>
      <c r="C22" s="12" t="s">
        <v>64</v>
      </c>
      <c r="D22" s="12" t="s">
        <v>114</v>
      </c>
      <c r="E22" s="13">
        <v>2144100</v>
      </c>
      <c r="F22" s="14" t="s">
        <v>65</v>
      </c>
      <c r="G22" s="13">
        <v>171528</v>
      </c>
      <c r="H22" s="13">
        <v>2315628</v>
      </c>
      <c r="I22" s="12" t="s">
        <v>66</v>
      </c>
      <c r="J22" s="12" t="s">
        <v>67</v>
      </c>
      <c r="K22" s="16">
        <f>+VLOOKUP(B22,'MEGA nháp'!E:G,3,0)</f>
        <v>2315628</v>
      </c>
      <c r="L22" s="16">
        <f t="shared" si="0"/>
        <v>0</v>
      </c>
    </row>
    <row r="23" spans="1:12" customFormat="1" hidden="1" x14ac:dyDescent="0.25">
      <c r="A23" s="18">
        <v>45230</v>
      </c>
      <c r="B23" s="11">
        <v>65244</v>
      </c>
      <c r="C23" s="12" t="s">
        <v>64</v>
      </c>
      <c r="D23" s="12" t="s">
        <v>115</v>
      </c>
      <c r="E23" s="13">
        <v>4960520</v>
      </c>
      <c r="F23" s="14" t="s">
        <v>65</v>
      </c>
      <c r="G23" s="13">
        <v>396842</v>
      </c>
      <c r="H23" s="13">
        <v>5357362</v>
      </c>
      <c r="I23" s="12" t="s">
        <v>72</v>
      </c>
      <c r="J23" s="12" t="s">
        <v>73</v>
      </c>
      <c r="K23" s="16">
        <f>+VLOOKUP(B23,'MEGA nháp'!E:G,3,0)</f>
        <v>5357367</v>
      </c>
      <c r="L23" s="16">
        <f t="shared" si="0"/>
        <v>5</v>
      </c>
    </row>
    <row r="24" spans="1:12" customFormat="1" hidden="1" x14ac:dyDescent="0.25">
      <c r="A24" s="18">
        <v>45230</v>
      </c>
      <c r="B24" s="11">
        <v>65245</v>
      </c>
      <c r="C24" s="12" t="s">
        <v>64</v>
      </c>
      <c r="D24" s="12" t="s">
        <v>116</v>
      </c>
      <c r="E24" s="13">
        <v>4693235</v>
      </c>
      <c r="F24" s="14" t="s">
        <v>65</v>
      </c>
      <c r="G24" s="13">
        <v>375459</v>
      </c>
      <c r="H24" s="13">
        <v>5068694</v>
      </c>
      <c r="I24" s="12" t="s">
        <v>88</v>
      </c>
      <c r="J24" s="12" t="s">
        <v>89</v>
      </c>
      <c r="K24" s="16">
        <f>+VLOOKUP(B24,'MEGA nháp'!E:G,3,0)</f>
        <v>5068697</v>
      </c>
      <c r="L24" s="16">
        <f t="shared" si="0"/>
        <v>3</v>
      </c>
    </row>
    <row r="25" spans="1:12" customFormat="1" hidden="1" x14ac:dyDescent="0.25">
      <c r="A25" s="18">
        <v>45230</v>
      </c>
      <c r="B25" s="11">
        <v>65246</v>
      </c>
      <c r="C25" s="12" t="s">
        <v>64</v>
      </c>
      <c r="D25" s="12" t="s">
        <v>117</v>
      </c>
      <c r="E25" s="13">
        <v>4245280</v>
      </c>
      <c r="F25" s="14" t="s">
        <v>65</v>
      </c>
      <c r="G25" s="13">
        <v>339622</v>
      </c>
      <c r="H25" s="13">
        <v>4584902</v>
      </c>
      <c r="I25" s="12" t="s">
        <v>88</v>
      </c>
      <c r="J25" s="12" t="s">
        <v>89</v>
      </c>
      <c r="K25" s="16">
        <f>+VLOOKUP(B25,'MEGA nháp'!E:G,3,0)</f>
        <v>4584897</v>
      </c>
      <c r="L25" s="16">
        <f t="shared" si="0"/>
        <v>-5</v>
      </c>
    </row>
    <row r="26" spans="1:12" customFormat="1" hidden="1" x14ac:dyDescent="0.25">
      <c r="A26" s="18">
        <v>45230</v>
      </c>
      <c r="B26" s="11">
        <v>65247</v>
      </c>
      <c r="C26" s="12" t="s">
        <v>64</v>
      </c>
      <c r="D26" s="12" t="s">
        <v>118</v>
      </c>
      <c r="E26" s="13">
        <v>2816490</v>
      </c>
      <c r="F26" s="14" t="s">
        <v>65</v>
      </c>
      <c r="G26" s="13">
        <v>225319</v>
      </c>
      <c r="H26" s="13">
        <v>3041809</v>
      </c>
      <c r="I26" s="12" t="s">
        <v>88</v>
      </c>
      <c r="J26" s="12" t="s">
        <v>89</v>
      </c>
      <c r="K26" s="16">
        <f>+VLOOKUP(B26,'MEGA nháp'!E:G,3,0)</f>
        <v>3041807</v>
      </c>
      <c r="L26" s="16">
        <f t="shared" si="0"/>
        <v>-2</v>
      </c>
    </row>
    <row r="27" spans="1:12" customFormat="1" hidden="1" x14ac:dyDescent="0.25">
      <c r="A27" s="18">
        <v>45230</v>
      </c>
      <c r="B27" s="11">
        <v>65248</v>
      </c>
      <c r="C27" s="12" t="s">
        <v>64</v>
      </c>
      <c r="D27" s="12" t="s">
        <v>119</v>
      </c>
      <c r="E27" s="13">
        <v>2618440</v>
      </c>
      <c r="F27" s="14" t="s">
        <v>65</v>
      </c>
      <c r="G27" s="13">
        <v>209475</v>
      </c>
      <c r="H27" s="13">
        <v>2827915</v>
      </c>
      <c r="I27" s="12" t="s">
        <v>88</v>
      </c>
      <c r="J27" s="12" t="s">
        <v>89</v>
      </c>
      <c r="K27" s="16">
        <f>+VLOOKUP(B27,'MEGA nháp'!E:G,3,0)</f>
        <v>2827913</v>
      </c>
      <c r="L27" s="16">
        <f t="shared" si="0"/>
        <v>-2</v>
      </c>
    </row>
    <row r="28" spans="1:12" customFormat="1" hidden="1" x14ac:dyDescent="0.25">
      <c r="A28" s="18">
        <v>45230</v>
      </c>
      <c r="B28" s="11">
        <v>65249</v>
      </c>
      <c r="C28" s="12" t="s">
        <v>64</v>
      </c>
      <c r="D28" s="12" t="s">
        <v>120</v>
      </c>
      <c r="E28" s="13">
        <v>1468620</v>
      </c>
      <c r="F28" s="14" t="s">
        <v>65</v>
      </c>
      <c r="G28" s="13">
        <v>117490</v>
      </c>
      <c r="H28" s="13">
        <v>1586110</v>
      </c>
      <c r="I28" s="12" t="s">
        <v>88</v>
      </c>
      <c r="J28" s="12" t="s">
        <v>89</v>
      </c>
      <c r="K28" s="16">
        <f>+VLOOKUP(B28,'MEGA nháp'!E:G,3,0)</f>
        <v>1586115</v>
      </c>
      <c r="L28" s="16">
        <f t="shared" si="0"/>
        <v>5</v>
      </c>
    </row>
    <row r="29" spans="1:12" customFormat="1" hidden="1" x14ac:dyDescent="0.25">
      <c r="A29" s="18">
        <v>45230</v>
      </c>
      <c r="B29" s="11">
        <v>65250</v>
      </c>
      <c r="C29" s="12" t="s">
        <v>64</v>
      </c>
      <c r="D29" s="12" t="s">
        <v>121</v>
      </c>
      <c r="E29" s="13">
        <v>3698895</v>
      </c>
      <c r="F29" s="14" t="s">
        <v>65</v>
      </c>
      <c r="G29" s="13">
        <v>295912</v>
      </c>
      <c r="H29" s="13">
        <v>3994807</v>
      </c>
      <c r="I29" s="12" t="s">
        <v>88</v>
      </c>
      <c r="J29" s="12" t="s">
        <v>89</v>
      </c>
      <c r="K29" s="16">
        <f>+VLOOKUP(B29,'MEGA nháp'!E:G,3,0)</f>
        <v>3994812</v>
      </c>
      <c r="L29" s="16">
        <f t="shared" si="0"/>
        <v>5</v>
      </c>
    </row>
    <row r="30" spans="1:12" customFormat="1" hidden="1" x14ac:dyDescent="0.25">
      <c r="A30" s="18">
        <v>45251</v>
      </c>
      <c r="B30" s="11">
        <v>433</v>
      </c>
      <c r="C30" s="12" t="s">
        <v>278</v>
      </c>
      <c r="D30" s="12" t="s">
        <v>279</v>
      </c>
      <c r="E30" s="13">
        <v>-6312497</v>
      </c>
      <c r="F30" s="14" t="s">
        <v>65</v>
      </c>
      <c r="G30" s="13">
        <v>-505000</v>
      </c>
      <c r="H30" s="13">
        <v>-6817497</v>
      </c>
      <c r="I30" s="12" t="s">
        <v>72</v>
      </c>
      <c r="J30" s="12" t="s">
        <v>73</v>
      </c>
      <c r="K30" s="16">
        <f>+VLOOKUP(B30,'MEGA nháp'!E:G,3,0)</f>
        <v>-6817497</v>
      </c>
      <c r="L30" s="16">
        <f t="shared" si="0"/>
        <v>0</v>
      </c>
    </row>
    <row r="31" spans="1:12" customFormat="1" hidden="1" x14ac:dyDescent="0.25">
      <c r="A31" s="18">
        <v>45252</v>
      </c>
      <c r="B31" s="11">
        <v>377</v>
      </c>
      <c r="C31" s="12" t="s">
        <v>280</v>
      </c>
      <c r="D31" s="12" t="s">
        <v>281</v>
      </c>
      <c r="E31" s="13">
        <v>-392766</v>
      </c>
      <c r="F31" s="14" t="s">
        <v>65</v>
      </c>
      <c r="G31" s="13">
        <v>-31421</v>
      </c>
      <c r="H31" s="13">
        <v>-424187</v>
      </c>
      <c r="I31" s="12" t="s">
        <v>90</v>
      </c>
      <c r="J31" s="12" t="s">
        <v>91</v>
      </c>
      <c r="K31" s="16">
        <f>+VLOOKUP(B31,'MEGA nháp'!E:G,3,0)</f>
        <v>-424187</v>
      </c>
      <c r="L31" s="16">
        <f t="shared" si="0"/>
        <v>0</v>
      </c>
    </row>
    <row r="32" spans="1:12" customFormat="1" hidden="1" x14ac:dyDescent="0.25">
      <c r="A32" s="18">
        <v>45252</v>
      </c>
      <c r="B32" s="11">
        <v>456</v>
      </c>
      <c r="C32" s="12" t="s">
        <v>282</v>
      </c>
      <c r="D32" s="12" t="s">
        <v>283</v>
      </c>
      <c r="E32" s="13">
        <v>-119066</v>
      </c>
      <c r="F32" s="14" t="s">
        <v>65</v>
      </c>
      <c r="G32" s="13">
        <v>-9525</v>
      </c>
      <c r="H32" s="13">
        <v>-128591</v>
      </c>
      <c r="I32" s="12" t="s">
        <v>74</v>
      </c>
      <c r="J32" s="12" t="s">
        <v>75</v>
      </c>
      <c r="K32" s="16">
        <f>+VLOOKUP(B32,'MEGA nháp'!E:G,3,0)</f>
        <v>-128591</v>
      </c>
      <c r="L32" s="16">
        <f t="shared" si="0"/>
        <v>0</v>
      </c>
    </row>
    <row r="33" spans="1:12" customFormat="1" hidden="1" x14ac:dyDescent="0.25">
      <c r="A33" s="18">
        <v>45252</v>
      </c>
      <c r="B33" s="11">
        <v>529</v>
      </c>
      <c r="C33" s="12" t="s">
        <v>284</v>
      </c>
      <c r="D33" s="12" t="s">
        <v>285</v>
      </c>
      <c r="E33" s="13">
        <v>-238132</v>
      </c>
      <c r="F33" s="14" t="s">
        <v>65</v>
      </c>
      <c r="G33" s="13">
        <v>-19051</v>
      </c>
      <c r="H33" s="13">
        <v>-257183</v>
      </c>
      <c r="I33" s="12" t="s">
        <v>68</v>
      </c>
      <c r="J33" s="12" t="s">
        <v>69</v>
      </c>
      <c r="K33" s="16">
        <f>+VLOOKUP(B33,'MEGA nháp'!E:G,3,0)</f>
        <v>-257183</v>
      </c>
      <c r="L33" s="16">
        <f t="shared" si="0"/>
        <v>0</v>
      </c>
    </row>
    <row r="34" spans="1:12" customFormat="1" hidden="1" x14ac:dyDescent="0.25">
      <c r="A34" s="18">
        <v>45234</v>
      </c>
      <c r="B34" s="11">
        <v>66558</v>
      </c>
      <c r="C34" s="12" t="s">
        <v>64</v>
      </c>
      <c r="D34" s="12" t="s">
        <v>286</v>
      </c>
      <c r="E34" s="13">
        <v>501830</v>
      </c>
      <c r="F34" s="14" t="s">
        <v>65</v>
      </c>
      <c r="G34" s="13">
        <v>40146</v>
      </c>
      <c r="H34" s="13">
        <v>541976</v>
      </c>
      <c r="I34" s="12" t="s">
        <v>78</v>
      </c>
      <c r="J34" s="12" t="s">
        <v>79</v>
      </c>
      <c r="K34" s="16">
        <f>+VLOOKUP(B34,'MEGA nháp'!E:G,3,0)</f>
        <v>541971</v>
      </c>
      <c r="L34" s="16">
        <f t="shared" si="0"/>
        <v>-5</v>
      </c>
    </row>
    <row r="35" spans="1:12" customFormat="1" hidden="1" x14ac:dyDescent="0.25">
      <c r="A35" s="18">
        <v>45234</v>
      </c>
      <c r="B35" s="11">
        <v>66559</v>
      </c>
      <c r="C35" s="12" t="s">
        <v>64</v>
      </c>
      <c r="D35" s="12" t="s">
        <v>287</v>
      </c>
      <c r="E35" s="13">
        <v>2579200</v>
      </c>
      <c r="F35" s="14" t="s">
        <v>65</v>
      </c>
      <c r="G35" s="13">
        <v>206336</v>
      </c>
      <c r="H35" s="13">
        <v>2785536</v>
      </c>
      <c r="I35" s="12" t="s">
        <v>66</v>
      </c>
      <c r="J35" s="12" t="s">
        <v>67</v>
      </c>
      <c r="K35" s="16">
        <f>+VLOOKUP(B35,'MEGA nháp'!E:G,3,0)</f>
        <v>2785536</v>
      </c>
      <c r="L35" s="16">
        <f t="shared" si="0"/>
        <v>0</v>
      </c>
    </row>
    <row r="36" spans="1:12" customFormat="1" hidden="1" x14ac:dyDescent="0.25">
      <c r="A36" s="18">
        <v>45234</v>
      </c>
      <c r="B36" s="11">
        <v>66560</v>
      </c>
      <c r="C36" s="12" t="s">
        <v>64</v>
      </c>
      <c r="D36" s="12" t="s">
        <v>288</v>
      </c>
      <c r="E36" s="13">
        <v>1110580</v>
      </c>
      <c r="F36" s="14" t="s">
        <v>65</v>
      </c>
      <c r="G36" s="13">
        <v>88846</v>
      </c>
      <c r="H36" s="13">
        <v>1199426</v>
      </c>
      <c r="I36" s="12" t="s">
        <v>82</v>
      </c>
      <c r="J36" s="12" t="s">
        <v>83</v>
      </c>
      <c r="K36" s="16">
        <f>+VLOOKUP(B36,'MEGA nháp'!E:G,3,0)</f>
        <v>1199421</v>
      </c>
      <c r="L36" s="16">
        <f t="shared" si="0"/>
        <v>-5</v>
      </c>
    </row>
    <row r="37" spans="1:12" customFormat="1" hidden="1" x14ac:dyDescent="0.25">
      <c r="A37" s="18">
        <v>45234</v>
      </c>
      <c r="B37" s="11">
        <v>66561</v>
      </c>
      <c r="C37" s="12" t="s">
        <v>64</v>
      </c>
      <c r="D37" s="12" t="s">
        <v>289</v>
      </c>
      <c r="E37" s="13">
        <v>5873220</v>
      </c>
      <c r="F37" s="14" t="s">
        <v>65</v>
      </c>
      <c r="G37" s="13">
        <v>469858</v>
      </c>
      <c r="H37" s="13">
        <v>6343078</v>
      </c>
      <c r="I37" s="12" t="s">
        <v>86</v>
      </c>
      <c r="J37" s="12" t="s">
        <v>87</v>
      </c>
      <c r="K37" s="16">
        <f>+VLOOKUP(B37,'MEGA nháp'!E:G,3,0)</f>
        <v>6343083</v>
      </c>
      <c r="L37" s="16">
        <f t="shared" si="0"/>
        <v>5</v>
      </c>
    </row>
    <row r="38" spans="1:12" customFormat="1" hidden="1" x14ac:dyDescent="0.25">
      <c r="A38" s="18">
        <v>45234</v>
      </c>
      <c r="B38" s="11">
        <v>66562</v>
      </c>
      <c r="C38" s="12" t="s">
        <v>64</v>
      </c>
      <c r="D38" s="12" t="s">
        <v>290</v>
      </c>
      <c r="E38" s="13">
        <v>501830</v>
      </c>
      <c r="F38" s="14" t="s">
        <v>65</v>
      </c>
      <c r="G38" s="13">
        <v>40146</v>
      </c>
      <c r="H38" s="13">
        <v>541976</v>
      </c>
      <c r="I38" s="12" t="s">
        <v>86</v>
      </c>
      <c r="J38" s="12" t="s">
        <v>87</v>
      </c>
      <c r="K38" s="16">
        <f>+VLOOKUP(B38,'MEGA nháp'!E:G,3,0)</f>
        <v>541971</v>
      </c>
      <c r="L38" s="16">
        <f t="shared" si="0"/>
        <v>-5</v>
      </c>
    </row>
    <row r="39" spans="1:12" customFormat="1" hidden="1" x14ac:dyDescent="0.25">
      <c r="A39" s="18">
        <v>45234</v>
      </c>
      <c r="B39" s="11">
        <v>66563</v>
      </c>
      <c r="C39" s="12" t="s">
        <v>64</v>
      </c>
      <c r="D39" s="12" t="s">
        <v>291</v>
      </c>
      <c r="E39" s="13">
        <v>1468620</v>
      </c>
      <c r="F39" s="14" t="s">
        <v>65</v>
      </c>
      <c r="G39" s="13">
        <v>117490</v>
      </c>
      <c r="H39" s="13">
        <v>1586110</v>
      </c>
      <c r="I39" s="12" t="s">
        <v>84</v>
      </c>
      <c r="J39" s="12" t="s">
        <v>85</v>
      </c>
      <c r="K39" s="16">
        <f>+VLOOKUP(B39,'MEGA nháp'!E:G,3,0)</f>
        <v>1586115</v>
      </c>
      <c r="L39" s="16">
        <f t="shared" si="0"/>
        <v>5</v>
      </c>
    </row>
    <row r="40" spans="1:12" customFormat="1" hidden="1" x14ac:dyDescent="0.25">
      <c r="A40" s="18">
        <v>45234</v>
      </c>
      <c r="B40" s="11">
        <v>66564</v>
      </c>
      <c r="C40" s="12" t="s">
        <v>64</v>
      </c>
      <c r="D40" s="12" t="s">
        <v>292</v>
      </c>
      <c r="E40" s="13">
        <v>2579200</v>
      </c>
      <c r="F40" s="14" t="s">
        <v>65</v>
      </c>
      <c r="G40" s="13">
        <v>206336</v>
      </c>
      <c r="H40" s="13">
        <v>2785536</v>
      </c>
      <c r="I40" s="12" t="s">
        <v>90</v>
      </c>
      <c r="J40" s="12" t="s">
        <v>91</v>
      </c>
      <c r="K40" s="16">
        <f>+VLOOKUP(B40,'MEGA nháp'!E:G,3,0)</f>
        <v>2785536</v>
      </c>
      <c r="L40" s="16">
        <f t="shared" si="0"/>
        <v>0</v>
      </c>
    </row>
    <row r="41" spans="1:12" customFormat="1" hidden="1" x14ac:dyDescent="0.25">
      <c r="A41" s="18">
        <v>45234</v>
      </c>
      <c r="B41" s="11">
        <v>66565</v>
      </c>
      <c r="C41" s="12" t="s">
        <v>64</v>
      </c>
      <c r="D41" s="12" t="s">
        <v>293</v>
      </c>
      <c r="E41" s="13">
        <v>2381320</v>
      </c>
      <c r="F41" s="14" t="s">
        <v>65</v>
      </c>
      <c r="G41" s="13">
        <v>190506</v>
      </c>
      <c r="H41" s="13">
        <v>2571826</v>
      </c>
      <c r="I41" s="12" t="s">
        <v>72</v>
      </c>
      <c r="J41" s="12" t="s">
        <v>73</v>
      </c>
      <c r="K41" s="16">
        <f>+VLOOKUP(B41,'MEGA nháp'!E:G,3,0)</f>
        <v>2571831</v>
      </c>
      <c r="L41" s="16">
        <f t="shared" si="0"/>
        <v>5</v>
      </c>
    </row>
    <row r="42" spans="1:12" customFormat="1" hidden="1" x14ac:dyDescent="0.25">
      <c r="A42" s="18">
        <v>45234</v>
      </c>
      <c r="B42" s="11">
        <v>66566</v>
      </c>
      <c r="C42" s="12" t="s">
        <v>64</v>
      </c>
      <c r="D42" s="12" t="s">
        <v>294</v>
      </c>
      <c r="E42" s="13">
        <v>3491900</v>
      </c>
      <c r="F42" s="14" t="s">
        <v>65</v>
      </c>
      <c r="G42" s="13">
        <v>279352</v>
      </c>
      <c r="H42" s="13">
        <v>3771252</v>
      </c>
      <c r="I42" s="12" t="s">
        <v>80</v>
      </c>
      <c r="J42" s="12" t="s">
        <v>81</v>
      </c>
      <c r="K42" s="16">
        <f>+VLOOKUP(B42,'MEGA nháp'!E:G,3,0)</f>
        <v>3771252</v>
      </c>
      <c r="L42" s="16">
        <f t="shared" si="0"/>
        <v>0</v>
      </c>
    </row>
    <row r="43" spans="1:12" customFormat="1" hidden="1" x14ac:dyDescent="0.25">
      <c r="A43" s="18">
        <v>45234</v>
      </c>
      <c r="B43" s="11">
        <v>66567</v>
      </c>
      <c r="C43" s="12" t="s">
        <v>64</v>
      </c>
      <c r="D43" s="12" t="s">
        <v>295</v>
      </c>
      <c r="E43" s="13">
        <v>5302190</v>
      </c>
      <c r="F43" s="14" t="s">
        <v>65</v>
      </c>
      <c r="G43" s="13">
        <v>424175</v>
      </c>
      <c r="H43" s="13">
        <v>5726365</v>
      </c>
      <c r="I43" s="12" t="s">
        <v>72</v>
      </c>
      <c r="J43" s="12" t="s">
        <v>73</v>
      </c>
      <c r="K43" s="16">
        <f>+VLOOKUP(B43,'MEGA nháp'!E:G,3,0)</f>
        <v>5726363</v>
      </c>
      <c r="L43" s="16">
        <f t="shared" si="0"/>
        <v>-2</v>
      </c>
    </row>
    <row r="44" spans="1:12" customFormat="1" hidden="1" x14ac:dyDescent="0.25">
      <c r="A44" s="18">
        <v>45241</v>
      </c>
      <c r="B44" s="11">
        <v>67948</v>
      </c>
      <c r="C44" s="12" t="s">
        <v>64</v>
      </c>
      <c r="D44" s="12" t="s">
        <v>296</v>
      </c>
      <c r="E44" s="13">
        <v>3689780</v>
      </c>
      <c r="F44" s="14" t="s">
        <v>65</v>
      </c>
      <c r="G44" s="13">
        <v>295182</v>
      </c>
      <c r="H44" s="13">
        <v>3984962</v>
      </c>
      <c r="I44" s="12" t="s">
        <v>76</v>
      </c>
      <c r="J44" s="12" t="s">
        <v>77</v>
      </c>
      <c r="K44" s="16">
        <f>+VLOOKUP(B44,'MEGA nháp'!E:G,3,0)</f>
        <v>3984957</v>
      </c>
      <c r="L44" s="16">
        <f t="shared" si="0"/>
        <v>-5</v>
      </c>
    </row>
    <row r="45" spans="1:12" customFormat="1" hidden="1" x14ac:dyDescent="0.25">
      <c r="A45" s="18">
        <v>45241</v>
      </c>
      <c r="B45" s="11">
        <v>67949</v>
      </c>
      <c r="C45" s="12" t="s">
        <v>64</v>
      </c>
      <c r="D45" s="12" t="s">
        <v>297</v>
      </c>
      <c r="E45" s="13">
        <v>1309220</v>
      </c>
      <c r="F45" s="14" t="s">
        <v>65</v>
      </c>
      <c r="G45" s="13">
        <v>104738</v>
      </c>
      <c r="H45" s="13">
        <v>1413958</v>
      </c>
      <c r="I45" s="12" t="s">
        <v>82</v>
      </c>
      <c r="J45" s="12" t="s">
        <v>83</v>
      </c>
      <c r="K45" s="16">
        <f>+VLOOKUP(B45,'MEGA nháp'!E:G,3,0)</f>
        <v>1413963</v>
      </c>
      <c r="L45" s="16">
        <f t="shared" si="0"/>
        <v>5</v>
      </c>
    </row>
    <row r="46" spans="1:12" customFormat="1" hidden="1" x14ac:dyDescent="0.25">
      <c r="A46" s="18">
        <v>45241</v>
      </c>
      <c r="B46" s="11">
        <v>67950</v>
      </c>
      <c r="C46" s="12" t="s">
        <v>64</v>
      </c>
      <c r="D46" s="12" t="s">
        <v>298</v>
      </c>
      <c r="E46" s="13">
        <v>1110580</v>
      </c>
      <c r="F46" s="14" t="s">
        <v>65</v>
      </c>
      <c r="G46" s="13">
        <v>88846</v>
      </c>
      <c r="H46" s="13">
        <v>1199426</v>
      </c>
      <c r="I46" s="12" t="s">
        <v>66</v>
      </c>
      <c r="J46" s="12" t="s">
        <v>67</v>
      </c>
      <c r="K46" s="16">
        <f>+VLOOKUP(B46,'MEGA nháp'!E:G,3,0)</f>
        <v>1199421</v>
      </c>
      <c r="L46" s="16">
        <f t="shared" si="0"/>
        <v>-5</v>
      </c>
    </row>
    <row r="47" spans="1:12" customFormat="1" hidden="1" x14ac:dyDescent="0.25">
      <c r="A47" s="18">
        <v>45241</v>
      </c>
      <c r="B47" s="11">
        <v>67951</v>
      </c>
      <c r="C47" s="12" t="s">
        <v>64</v>
      </c>
      <c r="D47" s="12" t="s">
        <v>299</v>
      </c>
      <c r="E47" s="13">
        <v>7134110</v>
      </c>
      <c r="F47" s="14" t="s">
        <v>65</v>
      </c>
      <c r="G47" s="13">
        <v>570729</v>
      </c>
      <c r="H47" s="13">
        <v>7704839</v>
      </c>
      <c r="I47" s="12" t="s">
        <v>72</v>
      </c>
      <c r="J47" s="12" t="s">
        <v>73</v>
      </c>
      <c r="K47" s="16">
        <f>+VLOOKUP(B47,'MEGA nháp'!E:G,3,0)</f>
        <v>7704842</v>
      </c>
      <c r="L47" s="16">
        <f t="shared" si="0"/>
        <v>3</v>
      </c>
    </row>
    <row r="48" spans="1:12" customFormat="1" hidden="1" x14ac:dyDescent="0.25">
      <c r="A48" s="18">
        <v>45241</v>
      </c>
      <c r="B48" s="11">
        <v>67952</v>
      </c>
      <c r="C48" s="12" t="s">
        <v>64</v>
      </c>
      <c r="D48" s="12" t="s">
        <v>300</v>
      </c>
      <c r="E48" s="13">
        <v>6231260</v>
      </c>
      <c r="F48" s="14" t="s">
        <v>65</v>
      </c>
      <c r="G48" s="13">
        <v>498501</v>
      </c>
      <c r="H48" s="13">
        <v>6729761</v>
      </c>
      <c r="I48" s="12" t="s">
        <v>68</v>
      </c>
      <c r="J48" s="12" t="s">
        <v>69</v>
      </c>
      <c r="K48" s="16">
        <f>+VLOOKUP(B48,'MEGA nháp'!E:G,3,0)</f>
        <v>6729764</v>
      </c>
      <c r="L48" s="16">
        <f t="shared" si="0"/>
        <v>3</v>
      </c>
    </row>
    <row r="49" spans="1:17" hidden="1" x14ac:dyDescent="0.25">
      <c r="A49" s="18">
        <v>45241</v>
      </c>
      <c r="B49" s="11">
        <v>67953</v>
      </c>
      <c r="C49" s="12" t="s">
        <v>64</v>
      </c>
      <c r="D49" s="12" t="s">
        <v>301</v>
      </c>
      <c r="E49" s="13">
        <v>4602480</v>
      </c>
      <c r="F49" s="14" t="s">
        <v>65</v>
      </c>
      <c r="G49" s="13">
        <v>368198</v>
      </c>
      <c r="H49" s="13">
        <v>4970678</v>
      </c>
      <c r="I49" s="12" t="s">
        <v>74</v>
      </c>
      <c r="J49" s="12" t="s">
        <v>75</v>
      </c>
      <c r="K49" s="16">
        <f>+VLOOKUP(B49,'MEGA nháp'!E:G,3,0)</f>
        <v>4970673</v>
      </c>
      <c r="L49" s="16">
        <f t="shared" si="0"/>
        <v>-5</v>
      </c>
      <c r="M49"/>
      <c r="N49"/>
      <c r="O49"/>
      <c r="P49"/>
    </row>
    <row r="50" spans="1:17" hidden="1" x14ac:dyDescent="0.25">
      <c r="A50" s="18">
        <v>45241</v>
      </c>
      <c r="B50" s="11">
        <v>67954</v>
      </c>
      <c r="C50" s="12" t="s">
        <v>64</v>
      </c>
      <c r="D50" s="12" t="s">
        <v>302</v>
      </c>
      <c r="E50" s="13">
        <v>2144100</v>
      </c>
      <c r="F50" s="14" t="s">
        <v>65</v>
      </c>
      <c r="G50" s="13">
        <v>171528</v>
      </c>
      <c r="H50" s="13">
        <v>2315628</v>
      </c>
      <c r="I50" s="12" t="s">
        <v>84</v>
      </c>
      <c r="J50" s="12" t="s">
        <v>85</v>
      </c>
      <c r="K50" s="16">
        <f>+VLOOKUP(B50,'MEGA nháp'!E:G,3,0)</f>
        <v>2315628</v>
      </c>
      <c r="L50" s="16">
        <f t="shared" si="0"/>
        <v>0</v>
      </c>
      <c r="M50"/>
      <c r="N50"/>
      <c r="O50"/>
      <c r="P50"/>
    </row>
    <row r="51" spans="1:17" hidden="1" x14ac:dyDescent="0.25">
      <c r="A51" s="18">
        <v>45241</v>
      </c>
      <c r="B51" s="11">
        <v>67958</v>
      </c>
      <c r="C51" s="12" t="s">
        <v>64</v>
      </c>
      <c r="D51" s="12" t="s">
        <v>303</v>
      </c>
      <c r="E51" s="13">
        <v>2830115</v>
      </c>
      <c r="F51" s="14" t="s">
        <v>65</v>
      </c>
      <c r="G51" s="13">
        <v>226409</v>
      </c>
      <c r="H51" s="13">
        <v>3056524</v>
      </c>
      <c r="I51" s="12" t="s">
        <v>66</v>
      </c>
      <c r="J51" s="12" t="s">
        <v>67</v>
      </c>
      <c r="K51" s="16">
        <f>+VLOOKUP(B51,'MEGA nháp'!E:G,3,0)</f>
        <v>3056522</v>
      </c>
      <c r="L51" s="16">
        <f t="shared" si="0"/>
        <v>-2</v>
      </c>
      <c r="M51"/>
      <c r="N51"/>
      <c r="O51"/>
      <c r="P51"/>
    </row>
    <row r="52" spans="1:17" hidden="1" x14ac:dyDescent="0.25">
      <c r="A52" s="18">
        <v>45241</v>
      </c>
      <c r="B52" s="11">
        <v>67959</v>
      </c>
      <c r="C52" s="12" t="s">
        <v>64</v>
      </c>
      <c r="D52" s="12" t="s">
        <v>304</v>
      </c>
      <c r="E52" s="13">
        <v>1719535</v>
      </c>
      <c r="F52" s="14" t="s">
        <v>65</v>
      </c>
      <c r="G52" s="13">
        <v>137563</v>
      </c>
      <c r="H52" s="13">
        <v>1857098</v>
      </c>
      <c r="I52" s="12" t="s">
        <v>70</v>
      </c>
      <c r="J52" s="12" t="s">
        <v>71</v>
      </c>
      <c r="K52" s="16">
        <f>+VLOOKUP(B52,'MEGA nháp'!E:G,3,0)</f>
        <v>1857101</v>
      </c>
      <c r="L52" s="16">
        <f t="shared" si="0"/>
        <v>3</v>
      </c>
      <c r="M52"/>
      <c r="N52"/>
      <c r="O52"/>
      <c r="P52"/>
    </row>
    <row r="53" spans="1:17" hidden="1" x14ac:dyDescent="0.25">
      <c r="A53" s="18">
        <v>45241</v>
      </c>
      <c r="B53" s="11">
        <v>67960</v>
      </c>
      <c r="C53" s="12" t="s">
        <v>64</v>
      </c>
      <c r="D53" s="12" t="s">
        <v>305</v>
      </c>
      <c r="E53" s="13">
        <v>2579200</v>
      </c>
      <c r="F53" s="14" t="s">
        <v>65</v>
      </c>
      <c r="G53" s="13">
        <v>206336</v>
      </c>
      <c r="H53" s="13">
        <v>2785536</v>
      </c>
      <c r="I53" s="12" t="s">
        <v>78</v>
      </c>
      <c r="J53" s="12" t="s">
        <v>79</v>
      </c>
      <c r="K53" s="16">
        <f>+VLOOKUP(B53,'MEGA nháp'!E:G,3,0)</f>
        <v>2785536</v>
      </c>
      <c r="L53" s="16">
        <f t="shared" si="0"/>
        <v>0</v>
      </c>
      <c r="M53"/>
      <c r="N53"/>
      <c r="O53"/>
      <c r="P53"/>
    </row>
    <row r="54" spans="1:17" hidden="1" x14ac:dyDescent="0.25">
      <c r="A54" s="18">
        <v>45241</v>
      </c>
      <c r="B54" s="11">
        <v>67961</v>
      </c>
      <c r="C54" s="12" t="s">
        <v>64</v>
      </c>
      <c r="D54" s="12" t="s">
        <v>306</v>
      </c>
      <c r="E54" s="13">
        <v>7021520</v>
      </c>
      <c r="F54" s="14" t="s">
        <v>65</v>
      </c>
      <c r="G54" s="13">
        <v>561722</v>
      </c>
      <c r="H54" s="13">
        <v>7583242</v>
      </c>
      <c r="I54" s="12" t="s">
        <v>72</v>
      </c>
      <c r="J54" s="12" t="s">
        <v>73</v>
      </c>
      <c r="K54" s="16">
        <f>+VLOOKUP(B54,'MEGA nháp'!E:G,3,0)</f>
        <v>7583247</v>
      </c>
      <c r="L54" s="16">
        <f t="shared" si="0"/>
        <v>5</v>
      </c>
      <c r="M54"/>
      <c r="N54"/>
      <c r="O54"/>
      <c r="P54"/>
    </row>
    <row r="55" spans="1:17" hidden="1" x14ac:dyDescent="0.25">
      <c r="A55" s="18">
        <v>45241</v>
      </c>
      <c r="B55" s="11">
        <v>67962</v>
      </c>
      <c r="C55" s="12" t="s">
        <v>64</v>
      </c>
      <c r="D55" s="12" t="s">
        <v>307</v>
      </c>
      <c r="E55" s="13">
        <v>2645930</v>
      </c>
      <c r="F55" s="14" t="s">
        <v>65</v>
      </c>
      <c r="G55" s="13">
        <v>211674</v>
      </c>
      <c r="H55" s="13">
        <v>2857604</v>
      </c>
      <c r="I55" s="12" t="s">
        <v>80</v>
      </c>
      <c r="J55" s="12" t="s">
        <v>81</v>
      </c>
      <c r="K55" s="16">
        <f>+VLOOKUP(B55,'MEGA nháp'!E:G,3,0)</f>
        <v>2857599</v>
      </c>
      <c r="L55" s="16">
        <f t="shared" si="0"/>
        <v>-5</v>
      </c>
      <c r="M55"/>
      <c r="N55"/>
      <c r="O55"/>
      <c r="P55"/>
    </row>
    <row r="56" spans="1:17" hidden="1" x14ac:dyDescent="0.25">
      <c r="A56" s="18">
        <v>45241</v>
      </c>
      <c r="B56" s="11">
        <v>67963</v>
      </c>
      <c r="C56" s="12" t="s">
        <v>64</v>
      </c>
      <c r="D56" s="12" t="s">
        <v>308</v>
      </c>
      <c r="E56" s="13">
        <v>1110580</v>
      </c>
      <c r="F56" s="14" t="s">
        <v>65</v>
      </c>
      <c r="G56" s="13">
        <v>88846</v>
      </c>
      <c r="H56" s="13">
        <v>1199426</v>
      </c>
      <c r="I56" s="12" t="s">
        <v>72</v>
      </c>
      <c r="J56" s="12" t="s">
        <v>73</v>
      </c>
      <c r="K56" s="16">
        <f>+VLOOKUP(B56,'MEGA nháp'!E:G,3,0)</f>
        <v>1199421</v>
      </c>
      <c r="L56" s="16">
        <f t="shared" si="0"/>
        <v>-5</v>
      </c>
      <c r="M56"/>
      <c r="N56"/>
      <c r="O56"/>
      <c r="P56"/>
    </row>
    <row r="57" spans="1:17" hidden="1" x14ac:dyDescent="0.25">
      <c r="A57" s="18">
        <v>45248</v>
      </c>
      <c r="B57" s="11">
        <v>69565</v>
      </c>
      <c r="C57" s="12" t="s">
        <v>64</v>
      </c>
      <c r="D57" s="12" t="s">
        <v>309</v>
      </c>
      <c r="E57" s="13">
        <v>5368920</v>
      </c>
      <c r="F57" s="14" t="s">
        <v>65</v>
      </c>
      <c r="G57" s="13">
        <v>429514</v>
      </c>
      <c r="H57" s="13">
        <v>5798434</v>
      </c>
      <c r="I57" s="12" t="s">
        <v>72</v>
      </c>
      <c r="J57" s="12" t="s">
        <v>73</v>
      </c>
      <c r="K57" s="16">
        <f>+VLOOKUP(B57,'MEGA nháp'!E:G,3,0)</f>
        <v>5798439</v>
      </c>
      <c r="L57" s="16">
        <f t="shared" si="0"/>
        <v>5</v>
      </c>
      <c r="M57"/>
      <c r="N57"/>
      <c r="O57"/>
      <c r="P57"/>
    </row>
    <row r="58" spans="1:17" hidden="1" x14ac:dyDescent="0.25">
      <c r="A58" s="18">
        <v>45248</v>
      </c>
      <c r="B58" s="11">
        <v>69566</v>
      </c>
      <c r="C58" s="12" t="s">
        <v>64</v>
      </c>
      <c r="D58" s="12" t="s">
        <v>310</v>
      </c>
      <c r="E58" s="13">
        <v>1924970</v>
      </c>
      <c r="F58" s="14" t="s">
        <v>65</v>
      </c>
      <c r="G58" s="13">
        <v>153998</v>
      </c>
      <c r="H58" s="13">
        <v>2078968</v>
      </c>
      <c r="I58" s="12" t="s">
        <v>93</v>
      </c>
      <c r="J58" s="12" t="s">
        <v>94</v>
      </c>
      <c r="K58" s="16">
        <f>+VLOOKUP(B58,'MEGA nháp'!E:G,3,0)</f>
        <v>2078973</v>
      </c>
      <c r="L58" s="16">
        <f t="shared" si="0"/>
        <v>5</v>
      </c>
      <c r="M58"/>
      <c r="N58"/>
      <c r="O58"/>
      <c r="P58"/>
    </row>
    <row r="59" spans="1:17" x14ac:dyDescent="0.25">
      <c r="A59" s="18">
        <v>45248</v>
      </c>
      <c r="B59" s="11">
        <v>69567</v>
      </c>
      <c r="C59" s="12" t="s">
        <v>64</v>
      </c>
      <c r="D59" s="12" t="s">
        <v>311</v>
      </c>
      <c r="E59" s="13">
        <v>7143960</v>
      </c>
      <c r="F59" s="14" t="s">
        <v>65</v>
      </c>
      <c r="G59" s="13">
        <v>571517</v>
      </c>
      <c r="H59" s="13">
        <v>7715477</v>
      </c>
      <c r="I59" s="12" t="s">
        <v>68</v>
      </c>
      <c r="J59" s="12" t="s">
        <v>69</v>
      </c>
      <c r="K59" s="16" t="e">
        <f>+VLOOKUP(B59,'MEGA nháp'!E:G,3,0)</f>
        <v>#N/A</v>
      </c>
      <c r="L59" s="16" t="e">
        <f t="shared" si="0"/>
        <v>#N/A</v>
      </c>
      <c r="M59" s="16" t="e">
        <f>+VLOOKUP(B59,[1]ExportInvoiceList!$D:$O,3,0)</f>
        <v>#N/A</v>
      </c>
      <c r="N59" s="16" t="e">
        <f>+M59-H59</f>
        <v>#N/A</v>
      </c>
      <c r="O59" s="19" t="e">
        <f>+VLOOKUP(B59,[1]ExportInvoiceList!$D:$O,6,0)</f>
        <v>#N/A</v>
      </c>
      <c r="P59" s="19" t="e">
        <f>+VLOOKUP(B59,[1]ExportInvoiceList!$D:$O,5,0)</f>
        <v>#N/A</v>
      </c>
      <c r="Q59" t="e">
        <f>+VLOOKUP(B59,[1]ExportInvoiceList!$D:$O,12,0)</f>
        <v>#N/A</v>
      </c>
    </row>
    <row r="60" spans="1:17" hidden="1" x14ac:dyDescent="0.25">
      <c r="A60" s="18">
        <v>45248</v>
      </c>
      <c r="B60" s="11">
        <v>69568</v>
      </c>
      <c r="C60" s="12" t="s">
        <v>64</v>
      </c>
      <c r="D60" s="12" t="s">
        <v>312</v>
      </c>
      <c r="E60" s="13">
        <v>2144100</v>
      </c>
      <c r="F60" s="14" t="s">
        <v>65</v>
      </c>
      <c r="G60" s="13">
        <v>171528</v>
      </c>
      <c r="H60" s="13">
        <v>2315628</v>
      </c>
      <c r="I60" s="12" t="s">
        <v>313</v>
      </c>
      <c r="J60" s="12" t="s">
        <v>314</v>
      </c>
      <c r="K60" s="16">
        <f>+VLOOKUP(B60,'MEGA nháp'!E:G,3,0)</f>
        <v>2315628</v>
      </c>
      <c r="L60" s="16">
        <f t="shared" si="0"/>
        <v>0</v>
      </c>
      <c r="M60"/>
      <c r="N60"/>
      <c r="O60"/>
      <c r="P60"/>
    </row>
    <row r="61" spans="1:17" hidden="1" x14ac:dyDescent="0.25">
      <c r="A61" s="18">
        <v>45248</v>
      </c>
      <c r="B61" s="11">
        <v>69569</v>
      </c>
      <c r="C61" s="12" t="s">
        <v>64</v>
      </c>
      <c r="D61" s="12" t="s">
        <v>315</v>
      </c>
      <c r="E61" s="13">
        <v>1110580</v>
      </c>
      <c r="F61" s="14" t="s">
        <v>65</v>
      </c>
      <c r="G61" s="13">
        <v>88846</v>
      </c>
      <c r="H61" s="13">
        <v>1199426</v>
      </c>
      <c r="I61" s="12" t="s">
        <v>66</v>
      </c>
      <c r="J61" s="12" t="s">
        <v>67</v>
      </c>
      <c r="K61" s="16">
        <f>+VLOOKUP(B61,'MEGA nháp'!E:G,3,0)</f>
        <v>1199421</v>
      </c>
      <c r="L61" s="16">
        <f t="shared" si="0"/>
        <v>-5</v>
      </c>
      <c r="M61"/>
      <c r="N61"/>
      <c r="O61"/>
      <c r="P61"/>
    </row>
    <row r="62" spans="1:17" hidden="1" x14ac:dyDescent="0.25">
      <c r="A62" s="18">
        <v>45248</v>
      </c>
      <c r="B62" s="11">
        <v>69570</v>
      </c>
      <c r="C62" s="12" t="s">
        <v>64</v>
      </c>
      <c r="D62" s="12" t="s">
        <v>316</v>
      </c>
      <c r="E62" s="13">
        <v>4087060</v>
      </c>
      <c r="F62" s="14" t="s">
        <v>65</v>
      </c>
      <c r="G62" s="13">
        <v>326965</v>
      </c>
      <c r="H62" s="13">
        <v>4414025</v>
      </c>
      <c r="I62" s="12" t="s">
        <v>70</v>
      </c>
      <c r="J62" s="12" t="s">
        <v>71</v>
      </c>
      <c r="K62" s="16">
        <f>+VLOOKUP(B62,'MEGA nháp'!E:G,3,0)</f>
        <v>4414028</v>
      </c>
      <c r="L62" s="16">
        <f t="shared" si="0"/>
        <v>3</v>
      </c>
      <c r="M62"/>
      <c r="N62"/>
      <c r="O62"/>
      <c r="P62"/>
    </row>
    <row r="63" spans="1:17" hidden="1" x14ac:dyDescent="0.25">
      <c r="A63" s="18">
        <v>45248</v>
      </c>
      <c r="B63" s="11">
        <v>69571</v>
      </c>
      <c r="C63" s="12" t="s">
        <v>64</v>
      </c>
      <c r="D63" s="12" t="s">
        <v>317</v>
      </c>
      <c r="E63" s="13">
        <v>2144100</v>
      </c>
      <c r="F63" s="14" t="s">
        <v>65</v>
      </c>
      <c r="G63" s="13">
        <v>171528</v>
      </c>
      <c r="H63" s="13">
        <v>2315628</v>
      </c>
      <c r="I63" s="12" t="s">
        <v>72</v>
      </c>
      <c r="J63" s="12" t="s">
        <v>73</v>
      </c>
      <c r="K63" s="16">
        <f>+VLOOKUP(B63,'MEGA nháp'!E:G,3,0)</f>
        <v>2315628</v>
      </c>
      <c r="L63" s="16">
        <f t="shared" si="0"/>
        <v>0</v>
      </c>
      <c r="M63"/>
      <c r="N63"/>
      <c r="O63"/>
      <c r="P63"/>
    </row>
    <row r="64" spans="1:17" hidden="1" x14ac:dyDescent="0.25">
      <c r="A64" s="18">
        <v>45248</v>
      </c>
      <c r="B64" s="11">
        <v>69572</v>
      </c>
      <c r="C64" s="12" t="s">
        <v>64</v>
      </c>
      <c r="D64" s="12" t="s">
        <v>318</v>
      </c>
      <c r="E64" s="13">
        <v>1361495</v>
      </c>
      <c r="F64" s="14" t="s">
        <v>65</v>
      </c>
      <c r="G64" s="13">
        <v>108920</v>
      </c>
      <c r="H64" s="13">
        <v>1470415</v>
      </c>
      <c r="I64" s="12" t="s">
        <v>90</v>
      </c>
      <c r="J64" s="12" t="s">
        <v>91</v>
      </c>
      <c r="K64" s="16">
        <f>+VLOOKUP(B64,'MEGA nháp'!E:G,3,0)</f>
        <v>1470420</v>
      </c>
      <c r="L64" s="16">
        <f t="shared" si="0"/>
        <v>5</v>
      </c>
      <c r="M64"/>
      <c r="N64"/>
      <c r="O64"/>
      <c r="P64"/>
    </row>
    <row r="65" spans="1:12" customFormat="1" hidden="1" x14ac:dyDescent="0.25">
      <c r="A65" s="18">
        <v>45248</v>
      </c>
      <c r="B65" s="11">
        <v>69573</v>
      </c>
      <c r="C65" s="12" t="s">
        <v>64</v>
      </c>
      <c r="D65" s="12" t="s">
        <v>319</v>
      </c>
      <c r="E65" s="13">
        <v>501830</v>
      </c>
      <c r="F65" s="14" t="s">
        <v>65</v>
      </c>
      <c r="G65" s="13">
        <v>40146</v>
      </c>
      <c r="H65" s="13">
        <v>541976</v>
      </c>
      <c r="I65" s="12" t="s">
        <v>76</v>
      </c>
      <c r="J65" s="12" t="s">
        <v>77</v>
      </c>
      <c r="K65" s="16">
        <f>+VLOOKUP(B65,'MEGA nháp'!E:G,3,0)</f>
        <v>541971</v>
      </c>
      <c r="L65" s="16">
        <f t="shared" si="0"/>
        <v>-5</v>
      </c>
    </row>
    <row r="66" spans="1:12" customFormat="1" hidden="1" x14ac:dyDescent="0.25">
      <c r="A66" s="18">
        <v>45248</v>
      </c>
      <c r="B66" s="11">
        <v>69574</v>
      </c>
      <c r="C66" s="12" t="s">
        <v>64</v>
      </c>
      <c r="D66" s="12" t="s">
        <v>320</v>
      </c>
      <c r="E66" s="13">
        <v>1361495</v>
      </c>
      <c r="F66" s="14" t="s">
        <v>65</v>
      </c>
      <c r="G66" s="13">
        <v>108920</v>
      </c>
      <c r="H66" s="13">
        <v>1470415</v>
      </c>
      <c r="I66" s="12" t="s">
        <v>68</v>
      </c>
      <c r="J66" s="12" t="s">
        <v>69</v>
      </c>
      <c r="K66" s="16">
        <f>+VLOOKUP(B66,'MEGA nháp'!E:G,3,0)</f>
        <v>1470420</v>
      </c>
      <c r="L66" s="16">
        <f t="shared" si="0"/>
        <v>5</v>
      </c>
    </row>
    <row r="67" spans="1:12" customFormat="1" hidden="1" x14ac:dyDescent="0.25">
      <c r="A67" s="18">
        <v>45248</v>
      </c>
      <c r="B67" s="11">
        <v>69575</v>
      </c>
      <c r="C67" s="12" t="s">
        <v>64</v>
      </c>
      <c r="D67" s="12" t="s">
        <v>321</v>
      </c>
      <c r="E67" s="13">
        <v>4442320</v>
      </c>
      <c r="F67" s="14" t="s">
        <v>65</v>
      </c>
      <c r="G67" s="13">
        <v>355386</v>
      </c>
      <c r="H67" s="13">
        <v>4797706</v>
      </c>
      <c r="I67" s="12" t="s">
        <v>88</v>
      </c>
      <c r="J67" s="12" t="s">
        <v>89</v>
      </c>
      <c r="K67" s="16">
        <f>+VLOOKUP(B67,'MEGA nháp'!E:G,3,0)</f>
        <v>4797711</v>
      </c>
      <c r="L67" s="16">
        <f t="shared" ref="L67:L104" si="1">+K67-H67</f>
        <v>5</v>
      </c>
    </row>
    <row r="68" spans="1:12" customFormat="1" hidden="1" x14ac:dyDescent="0.25">
      <c r="A68" s="18">
        <v>45248</v>
      </c>
      <c r="B68" s="11">
        <v>69576</v>
      </c>
      <c r="C68" s="12" t="s">
        <v>64</v>
      </c>
      <c r="D68" s="12" t="s">
        <v>322</v>
      </c>
      <c r="E68" s="13">
        <v>4200300</v>
      </c>
      <c r="F68" s="14" t="s">
        <v>65</v>
      </c>
      <c r="G68" s="13">
        <v>336024</v>
      </c>
      <c r="H68" s="13">
        <v>4536324</v>
      </c>
      <c r="I68" s="12" t="s">
        <v>88</v>
      </c>
      <c r="J68" s="12" t="s">
        <v>89</v>
      </c>
      <c r="K68" s="16">
        <f>+VLOOKUP(B68,'MEGA nháp'!E:G,3,0)</f>
        <v>4536324</v>
      </c>
      <c r="L68" s="16">
        <f t="shared" si="1"/>
        <v>0</v>
      </c>
    </row>
    <row r="69" spans="1:12" customFormat="1" hidden="1" x14ac:dyDescent="0.25">
      <c r="A69" s="18">
        <v>45248</v>
      </c>
      <c r="B69" s="11">
        <v>69577</v>
      </c>
      <c r="C69" s="12" t="s">
        <v>64</v>
      </c>
      <c r="D69" s="12" t="s">
        <v>323</v>
      </c>
      <c r="E69" s="13">
        <v>3630515</v>
      </c>
      <c r="F69" s="14" t="s">
        <v>65</v>
      </c>
      <c r="G69" s="13">
        <v>290441</v>
      </c>
      <c r="H69" s="13">
        <v>3920956</v>
      </c>
      <c r="I69" s="12" t="s">
        <v>88</v>
      </c>
      <c r="J69" s="12" t="s">
        <v>89</v>
      </c>
      <c r="K69" s="16">
        <f>+VLOOKUP(B69,'MEGA nháp'!E:G,3,0)</f>
        <v>3920954</v>
      </c>
      <c r="L69" s="16">
        <f t="shared" si="1"/>
        <v>-2</v>
      </c>
    </row>
    <row r="70" spans="1:12" customFormat="1" hidden="1" x14ac:dyDescent="0.25">
      <c r="A70" s="18">
        <v>45248</v>
      </c>
      <c r="B70" s="11">
        <v>69578</v>
      </c>
      <c r="C70" s="12" t="s">
        <v>64</v>
      </c>
      <c r="D70" s="12" t="s">
        <v>324</v>
      </c>
      <c r="E70" s="13">
        <v>1190635</v>
      </c>
      <c r="F70" s="14" t="s">
        <v>65</v>
      </c>
      <c r="G70" s="13">
        <v>95251</v>
      </c>
      <c r="H70" s="13">
        <v>1285886</v>
      </c>
      <c r="I70" s="12" t="s">
        <v>88</v>
      </c>
      <c r="J70" s="12" t="s">
        <v>89</v>
      </c>
      <c r="K70" s="16">
        <f>+VLOOKUP(B70,'MEGA nháp'!E:G,3,0)</f>
        <v>1285889</v>
      </c>
      <c r="L70" s="16">
        <f t="shared" si="1"/>
        <v>3</v>
      </c>
    </row>
    <row r="71" spans="1:12" customFormat="1" hidden="1" x14ac:dyDescent="0.25">
      <c r="A71" s="18">
        <v>45248</v>
      </c>
      <c r="B71" s="11">
        <v>69579</v>
      </c>
      <c r="C71" s="12" t="s">
        <v>64</v>
      </c>
      <c r="D71" s="12" t="s">
        <v>325</v>
      </c>
      <c r="E71" s="13">
        <v>4960520</v>
      </c>
      <c r="F71" s="14" t="s">
        <v>65</v>
      </c>
      <c r="G71" s="13">
        <v>396842</v>
      </c>
      <c r="H71" s="13">
        <v>5357362</v>
      </c>
      <c r="I71" s="12" t="s">
        <v>88</v>
      </c>
      <c r="J71" s="12" t="s">
        <v>89</v>
      </c>
      <c r="K71" s="16">
        <f>+VLOOKUP(B71,'MEGA nháp'!E:G,3,0)</f>
        <v>5357367</v>
      </c>
      <c r="L71" s="16">
        <f t="shared" si="1"/>
        <v>5</v>
      </c>
    </row>
    <row r="72" spans="1:12" customFormat="1" hidden="1" x14ac:dyDescent="0.25">
      <c r="A72" s="18">
        <v>45248</v>
      </c>
      <c r="B72" s="11">
        <v>69580</v>
      </c>
      <c r="C72" s="12" t="s">
        <v>64</v>
      </c>
      <c r="D72" s="12" t="s">
        <v>326</v>
      </c>
      <c r="E72" s="13">
        <v>654610</v>
      </c>
      <c r="F72" s="14" t="s">
        <v>65</v>
      </c>
      <c r="G72" s="13">
        <v>52369</v>
      </c>
      <c r="H72" s="13">
        <v>706979</v>
      </c>
      <c r="I72" s="12" t="s">
        <v>88</v>
      </c>
      <c r="J72" s="12" t="s">
        <v>89</v>
      </c>
      <c r="K72" s="16">
        <f>+VLOOKUP(B72,'MEGA nháp'!E:G,3,0)</f>
        <v>706982</v>
      </c>
      <c r="L72" s="16">
        <f t="shared" si="1"/>
        <v>3</v>
      </c>
    </row>
    <row r="73" spans="1:12" customFormat="1" hidden="1" x14ac:dyDescent="0.25">
      <c r="A73" s="18">
        <v>45255</v>
      </c>
      <c r="B73" s="11">
        <v>71514</v>
      </c>
      <c r="C73" s="12" t="s">
        <v>64</v>
      </c>
      <c r="D73" s="12" t="s">
        <v>327</v>
      </c>
      <c r="E73" s="13">
        <v>8215200</v>
      </c>
      <c r="F73" s="14" t="s">
        <v>65</v>
      </c>
      <c r="G73" s="13">
        <v>657216</v>
      </c>
      <c r="H73" s="13">
        <v>8872416</v>
      </c>
      <c r="I73" s="12" t="s">
        <v>72</v>
      </c>
      <c r="J73" s="12" t="s">
        <v>73</v>
      </c>
      <c r="K73" s="16">
        <f>+VLOOKUP(B73,'MEGA nháp'!E:G,3,0)</f>
        <v>8872416</v>
      </c>
      <c r="L73" s="16">
        <f t="shared" si="1"/>
        <v>0</v>
      </c>
    </row>
    <row r="74" spans="1:12" customFormat="1" hidden="1" x14ac:dyDescent="0.25">
      <c r="A74" s="18">
        <v>45255</v>
      </c>
      <c r="B74" s="11">
        <v>71515</v>
      </c>
      <c r="C74" s="12" t="s">
        <v>64</v>
      </c>
      <c r="D74" s="12" t="s">
        <v>328</v>
      </c>
      <c r="E74" s="13">
        <v>2579200</v>
      </c>
      <c r="F74" s="14" t="s">
        <v>65</v>
      </c>
      <c r="G74" s="13">
        <v>206336</v>
      </c>
      <c r="H74" s="13">
        <v>2785536</v>
      </c>
      <c r="I74" s="12" t="s">
        <v>80</v>
      </c>
      <c r="J74" s="12" t="s">
        <v>81</v>
      </c>
      <c r="K74" s="16">
        <f>+VLOOKUP(B74,'MEGA nháp'!E:G,3,0)</f>
        <v>2785536</v>
      </c>
      <c r="L74" s="16">
        <f t="shared" si="1"/>
        <v>0</v>
      </c>
    </row>
    <row r="75" spans="1:12" customFormat="1" hidden="1" x14ac:dyDescent="0.25">
      <c r="A75" s="18">
        <v>45255</v>
      </c>
      <c r="B75" s="11">
        <v>71516</v>
      </c>
      <c r="C75" s="12" t="s">
        <v>64</v>
      </c>
      <c r="D75" s="12" t="s">
        <v>329</v>
      </c>
      <c r="E75" s="13">
        <v>501830</v>
      </c>
      <c r="F75" s="14" t="s">
        <v>65</v>
      </c>
      <c r="G75" s="13">
        <v>40146</v>
      </c>
      <c r="H75" s="13">
        <v>541976</v>
      </c>
      <c r="I75" s="12" t="s">
        <v>80</v>
      </c>
      <c r="J75" s="12" t="s">
        <v>81</v>
      </c>
      <c r="K75" s="16">
        <f>+VLOOKUP(B75,'MEGA nháp'!E:G,3,0)</f>
        <v>541971</v>
      </c>
      <c r="L75" s="16">
        <f t="shared" si="1"/>
        <v>-5</v>
      </c>
    </row>
    <row r="76" spans="1:12" customFormat="1" hidden="1" x14ac:dyDescent="0.25">
      <c r="A76" s="18">
        <v>45255</v>
      </c>
      <c r="B76" s="11">
        <v>71517</v>
      </c>
      <c r="C76" s="12" t="s">
        <v>64</v>
      </c>
      <c r="D76" s="12" t="s">
        <v>330</v>
      </c>
      <c r="E76" s="13">
        <v>1072050</v>
      </c>
      <c r="F76" s="14" t="s">
        <v>65</v>
      </c>
      <c r="G76" s="13">
        <v>85764</v>
      </c>
      <c r="H76" s="13">
        <v>1157814</v>
      </c>
      <c r="I76" s="12" t="s">
        <v>93</v>
      </c>
      <c r="J76" s="12" t="s">
        <v>94</v>
      </c>
      <c r="K76" s="16">
        <f>+VLOOKUP(B76,'MEGA nháp'!E:G,3,0)</f>
        <v>1157814</v>
      </c>
      <c r="L76" s="16">
        <f t="shared" si="1"/>
        <v>0</v>
      </c>
    </row>
    <row r="77" spans="1:12" customFormat="1" hidden="1" x14ac:dyDescent="0.25">
      <c r="A77" s="18">
        <v>45255</v>
      </c>
      <c r="B77" s="11">
        <v>71518</v>
      </c>
      <c r="C77" s="12" t="s">
        <v>64</v>
      </c>
      <c r="D77" s="12" t="s">
        <v>331</v>
      </c>
      <c r="E77" s="13">
        <v>4347242</v>
      </c>
      <c r="F77" s="14" t="s">
        <v>65</v>
      </c>
      <c r="G77" s="13">
        <v>347779</v>
      </c>
      <c r="H77" s="13">
        <v>4695021</v>
      </c>
      <c r="I77" s="12" t="s">
        <v>93</v>
      </c>
      <c r="J77" s="12" t="s">
        <v>94</v>
      </c>
      <c r="K77" s="16">
        <f>+VLOOKUP(B77,'MEGA nháp'!E:G,3,0)</f>
        <v>4695017</v>
      </c>
      <c r="L77" s="16">
        <f t="shared" si="1"/>
        <v>-4</v>
      </c>
    </row>
    <row r="78" spans="1:12" customFormat="1" hidden="1" x14ac:dyDescent="0.25">
      <c r="A78" s="18">
        <v>45255</v>
      </c>
      <c r="B78" s="11">
        <v>71519</v>
      </c>
      <c r="C78" s="12" t="s">
        <v>64</v>
      </c>
      <c r="D78" s="12" t="s">
        <v>332</v>
      </c>
      <c r="E78" s="13">
        <v>2579200</v>
      </c>
      <c r="F78" s="14" t="s">
        <v>65</v>
      </c>
      <c r="G78" s="13">
        <v>206336</v>
      </c>
      <c r="H78" s="13">
        <v>2785536</v>
      </c>
      <c r="I78" s="12" t="s">
        <v>66</v>
      </c>
      <c r="J78" s="12" t="s">
        <v>67</v>
      </c>
      <c r="K78" s="16">
        <f>+VLOOKUP(B78,'MEGA nháp'!E:G,3,0)</f>
        <v>2785536</v>
      </c>
      <c r="L78" s="16">
        <f t="shared" si="1"/>
        <v>0</v>
      </c>
    </row>
    <row r="79" spans="1:12" customFormat="1" hidden="1" x14ac:dyDescent="0.25">
      <c r="A79" s="18">
        <v>45255</v>
      </c>
      <c r="B79" s="11">
        <v>71520</v>
      </c>
      <c r="C79" s="12" t="s">
        <v>64</v>
      </c>
      <c r="D79" s="12" t="s">
        <v>333</v>
      </c>
      <c r="E79" s="13">
        <v>1512044</v>
      </c>
      <c r="F79" s="14" t="s">
        <v>65</v>
      </c>
      <c r="G79" s="13">
        <v>120964</v>
      </c>
      <c r="H79" s="13">
        <v>1633008</v>
      </c>
      <c r="I79" s="12" t="s">
        <v>70</v>
      </c>
      <c r="J79" s="12" t="s">
        <v>71</v>
      </c>
      <c r="K79" s="16">
        <f>+VLOOKUP(B79,'MEGA nháp'!E:G,3,0)</f>
        <v>1633014</v>
      </c>
      <c r="L79" s="16">
        <f t="shared" si="1"/>
        <v>6</v>
      </c>
    </row>
    <row r="80" spans="1:12" customFormat="1" hidden="1" x14ac:dyDescent="0.25">
      <c r="A80" s="18">
        <v>45255</v>
      </c>
      <c r="B80" s="11">
        <v>71521</v>
      </c>
      <c r="C80" s="12" t="s">
        <v>64</v>
      </c>
      <c r="D80" s="12" t="s">
        <v>334</v>
      </c>
      <c r="E80" s="13">
        <v>3035930</v>
      </c>
      <c r="F80" s="14" t="s">
        <v>65</v>
      </c>
      <c r="G80" s="13">
        <v>242874</v>
      </c>
      <c r="H80" s="13">
        <v>3278804</v>
      </c>
      <c r="I80" s="12" t="s">
        <v>90</v>
      </c>
      <c r="J80" s="12" t="s">
        <v>91</v>
      </c>
      <c r="K80" s="16">
        <f>+VLOOKUP(B80,'MEGA nháp'!E:G,3,0)</f>
        <v>3278799</v>
      </c>
      <c r="L80" s="16">
        <f t="shared" si="1"/>
        <v>-5</v>
      </c>
    </row>
    <row r="81" spans="1:17" hidden="1" x14ac:dyDescent="0.25">
      <c r="A81" s="18">
        <v>45255</v>
      </c>
      <c r="B81" s="11">
        <v>71522</v>
      </c>
      <c r="C81" s="12" t="s">
        <v>64</v>
      </c>
      <c r="D81" s="12" t="s">
        <v>335</v>
      </c>
      <c r="E81" s="13">
        <v>3622100</v>
      </c>
      <c r="F81" s="14" t="s">
        <v>65</v>
      </c>
      <c r="G81" s="13">
        <v>289768</v>
      </c>
      <c r="H81" s="13">
        <v>3911868</v>
      </c>
      <c r="I81" s="12" t="s">
        <v>72</v>
      </c>
      <c r="J81" s="12" t="s">
        <v>73</v>
      </c>
      <c r="K81" s="16">
        <f>+VLOOKUP(B81,'MEGA nháp'!E:G,3,0)</f>
        <v>3911868</v>
      </c>
      <c r="L81" s="16">
        <f t="shared" si="1"/>
        <v>0</v>
      </c>
      <c r="M81"/>
      <c r="N81"/>
      <c r="O81"/>
      <c r="P81"/>
    </row>
    <row r="82" spans="1:17" hidden="1" x14ac:dyDescent="0.25">
      <c r="A82" s="18">
        <v>45255</v>
      </c>
      <c r="B82" s="11">
        <v>71523</v>
      </c>
      <c r="C82" s="12" t="s">
        <v>64</v>
      </c>
      <c r="D82" s="12" t="s">
        <v>336</v>
      </c>
      <c r="E82" s="13">
        <v>5910940</v>
      </c>
      <c r="F82" s="14" t="s">
        <v>65</v>
      </c>
      <c r="G82" s="13">
        <v>472875</v>
      </c>
      <c r="H82" s="13">
        <v>6383815</v>
      </c>
      <c r="I82" s="12" t="s">
        <v>72</v>
      </c>
      <c r="J82" s="12" t="s">
        <v>73</v>
      </c>
      <c r="K82" s="16">
        <f>+VLOOKUP(B82,'MEGA nháp'!E:G,3,0)</f>
        <v>6383813</v>
      </c>
      <c r="L82" s="16">
        <f t="shared" si="1"/>
        <v>-2</v>
      </c>
      <c r="M82"/>
      <c r="N82"/>
      <c r="O82"/>
      <c r="P82"/>
    </row>
    <row r="83" spans="1:17" hidden="1" x14ac:dyDescent="0.25">
      <c r="A83" s="18">
        <v>45255</v>
      </c>
      <c r="B83" s="11">
        <v>71524</v>
      </c>
      <c r="C83" s="12" t="s">
        <v>64</v>
      </c>
      <c r="D83" s="12" t="s">
        <v>337</v>
      </c>
      <c r="E83" s="13">
        <v>1468620</v>
      </c>
      <c r="F83" s="14" t="s">
        <v>65</v>
      </c>
      <c r="G83" s="13">
        <v>117490</v>
      </c>
      <c r="H83" s="13">
        <v>1586110</v>
      </c>
      <c r="I83" s="12" t="s">
        <v>86</v>
      </c>
      <c r="J83" s="12" t="s">
        <v>87</v>
      </c>
      <c r="K83" s="16">
        <f>+VLOOKUP(B83,'MEGA nháp'!E:G,3,0)</f>
        <v>1586115</v>
      </c>
      <c r="L83" s="16">
        <f t="shared" si="1"/>
        <v>5</v>
      </c>
      <c r="M83"/>
      <c r="N83"/>
      <c r="O83"/>
      <c r="P83"/>
    </row>
    <row r="84" spans="1:17" hidden="1" x14ac:dyDescent="0.25">
      <c r="A84" s="18">
        <v>45255</v>
      </c>
      <c r="B84" s="11">
        <v>71525</v>
      </c>
      <c r="C84" s="12" t="s">
        <v>64</v>
      </c>
      <c r="D84" s="12" t="s">
        <v>338</v>
      </c>
      <c r="E84" s="13">
        <v>3849940</v>
      </c>
      <c r="F84" s="14" t="s">
        <v>65</v>
      </c>
      <c r="G84" s="13">
        <v>307995</v>
      </c>
      <c r="H84" s="13">
        <v>4157935</v>
      </c>
      <c r="I84" s="12" t="s">
        <v>68</v>
      </c>
      <c r="J84" s="12" t="s">
        <v>69</v>
      </c>
      <c r="K84" s="16">
        <f>+VLOOKUP(B84,'MEGA nháp'!E:G,3,0)</f>
        <v>4157933</v>
      </c>
      <c r="L84" s="16">
        <f t="shared" si="1"/>
        <v>-2</v>
      </c>
      <c r="M84"/>
      <c r="N84"/>
      <c r="O84"/>
      <c r="P84"/>
    </row>
    <row r="85" spans="1:17" hidden="1" x14ac:dyDescent="0.25">
      <c r="A85" s="18">
        <v>45255</v>
      </c>
      <c r="B85" s="11">
        <v>71526</v>
      </c>
      <c r="C85" s="12" t="s">
        <v>64</v>
      </c>
      <c r="D85" s="12" t="s">
        <v>339</v>
      </c>
      <c r="E85" s="13">
        <v>4960520</v>
      </c>
      <c r="F85" s="14" t="s">
        <v>65</v>
      </c>
      <c r="G85" s="13">
        <v>396842</v>
      </c>
      <c r="H85" s="13">
        <v>5357362</v>
      </c>
      <c r="I85" s="12" t="s">
        <v>74</v>
      </c>
      <c r="J85" s="12" t="s">
        <v>75</v>
      </c>
      <c r="K85" s="16">
        <f>+VLOOKUP(B85,'MEGA nháp'!E:G,3,0)</f>
        <v>5357367</v>
      </c>
      <c r="L85" s="16">
        <f t="shared" si="1"/>
        <v>5</v>
      </c>
      <c r="M85"/>
      <c r="N85"/>
      <c r="O85"/>
      <c r="P85"/>
    </row>
    <row r="86" spans="1:17" hidden="1" x14ac:dyDescent="0.25">
      <c r="A86" s="18">
        <v>45255</v>
      </c>
      <c r="B86" s="11">
        <v>71527</v>
      </c>
      <c r="C86" s="12" t="s">
        <v>64</v>
      </c>
      <c r="D86" s="12" t="s">
        <v>340</v>
      </c>
      <c r="E86" s="13">
        <v>2937240</v>
      </c>
      <c r="F86" s="14" t="s">
        <v>65</v>
      </c>
      <c r="G86" s="13">
        <v>234979</v>
      </c>
      <c r="H86" s="13">
        <v>3172219</v>
      </c>
      <c r="I86" s="12" t="s">
        <v>84</v>
      </c>
      <c r="J86" s="12" t="s">
        <v>85</v>
      </c>
      <c r="K86" s="16">
        <f>+VLOOKUP(B86,'MEGA nháp'!E:G,3,0)</f>
        <v>3172217</v>
      </c>
      <c r="L86" s="16">
        <f t="shared" si="1"/>
        <v>-2</v>
      </c>
      <c r="M86"/>
      <c r="N86"/>
      <c r="O86"/>
      <c r="P86"/>
    </row>
    <row r="87" spans="1:17" hidden="1" x14ac:dyDescent="0.25">
      <c r="A87" s="18">
        <v>45255</v>
      </c>
      <c r="B87" s="11">
        <v>71528</v>
      </c>
      <c r="C87" s="12" t="s">
        <v>64</v>
      </c>
      <c r="D87" s="12" t="s">
        <v>341</v>
      </c>
      <c r="E87" s="13">
        <v>4853395</v>
      </c>
      <c r="F87" s="14" t="s">
        <v>65</v>
      </c>
      <c r="G87" s="13">
        <v>388272</v>
      </c>
      <c r="H87" s="13">
        <v>5241667</v>
      </c>
      <c r="I87" s="12" t="s">
        <v>82</v>
      </c>
      <c r="J87" s="12" t="s">
        <v>83</v>
      </c>
      <c r="K87" s="16">
        <f>+VLOOKUP(B87,'MEGA nháp'!E:G,3,0)</f>
        <v>5241672</v>
      </c>
      <c r="L87" s="16">
        <f t="shared" si="1"/>
        <v>5</v>
      </c>
      <c r="M87"/>
      <c r="N87"/>
      <c r="O87"/>
      <c r="P87"/>
    </row>
    <row r="88" spans="1:17" hidden="1" x14ac:dyDescent="0.25">
      <c r="A88" s="18">
        <v>45255</v>
      </c>
      <c r="B88" s="11">
        <v>71529</v>
      </c>
      <c r="C88" s="12" t="s">
        <v>64</v>
      </c>
      <c r="D88" s="12" t="s">
        <v>342</v>
      </c>
      <c r="E88" s="13">
        <v>1110580</v>
      </c>
      <c r="F88" s="14" t="s">
        <v>65</v>
      </c>
      <c r="G88" s="13">
        <v>88846</v>
      </c>
      <c r="H88" s="13">
        <v>1199426</v>
      </c>
      <c r="I88" s="12" t="s">
        <v>78</v>
      </c>
      <c r="J88" s="12" t="s">
        <v>79</v>
      </c>
      <c r="K88" s="16">
        <f>+VLOOKUP(B88,'MEGA nháp'!E:G,3,0)</f>
        <v>1199421</v>
      </c>
      <c r="L88" s="16">
        <f t="shared" si="1"/>
        <v>-5</v>
      </c>
      <c r="M88"/>
      <c r="N88"/>
      <c r="O88"/>
      <c r="P88"/>
    </row>
    <row r="89" spans="1:17" hidden="1" x14ac:dyDescent="0.25">
      <c r="A89" s="18">
        <v>45255</v>
      </c>
      <c r="B89" s="11">
        <v>71530</v>
      </c>
      <c r="C89" s="12" t="s">
        <v>64</v>
      </c>
      <c r="D89" s="12" t="s">
        <v>343</v>
      </c>
      <c r="E89" s="13">
        <v>5059893</v>
      </c>
      <c r="F89" s="14" t="s">
        <v>65</v>
      </c>
      <c r="G89" s="13">
        <v>404791</v>
      </c>
      <c r="H89" s="13">
        <v>5464684</v>
      </c>
      <c r="I89" s="12" t="s">
        <v>88</v>
      </c>
      <c r="J89" s="12" t="s">
        <v>89</v>
      </c>
      <c r="K89" s="16">
        <f>+VLOOKUP(B89,'MEGA nháp'!E:G,3,0)</f>
        <v>5464679</v>
      </c>
      <c r="L89" s="16">
        <f t="shared" si="1"/>
        <v>-5</v>
      </c>
      <c r="M89"/>
      <c r="N89"/>
      <c r="O89"/>
      <c r="P89"/>
    </row>
    <row r="90" spans="1:17" hidden="1" x14ac:dyDescent="0.25">
      <c r="A90" s="18">
        <v>45255</v>
      </c>
      <c r="B90" s="11">
        <v>71531</v>
      </c>
      <c r="C90" s="12" t="s">
        <v>64</v>
      </c>
      <c r="D90" s="12" t="s">
        <v>344</v>
      </c>
      <c r="E90" s="13">
        <v>1110580</v>
      </c>
      <c r="F90" s="14" t="s">
        <v>65</v>
      </c>
      <c r="G90" s="13">
        <v>88846</v>
      </c>
      <c r="H90" s="13">
        <v>1199426</v>
      </c>
      <c r="I90" s="12" t="s">
        <v>88</v>
      </c>
      <c r="J90" s="12" t="s">
        <v>89</v>
      </c>
      <c r="K90" s="16">
        <f>+VLOOKUP(B90,'MEGA nháp'!E:G,3,0)</f>
        <v>1199421</v>
      </c>
      <c r="L90" s="16">
        <f t="shared" si="1"/>
        <v>-5</v>
      </c>
      <c r="M90"/>
      <c r="N90"/>
      <c r="O90"/>
      <c r="P90"/>
    </row>
    <row r="91" spans="1:17" hidden="1" x14ac:dyDescent="0.25">
      <c r="A91" s="18">
        <v>45255</v>
      </c>
      <c r="B91" s="11">
        <v>71532</v>
      </c>
      <c r="C91" s="12" t="s">
        <v>64</v>
      </c>
      <c r="D91" s="12" t="s">
        <v>345</v>
      </c>
      <c r="E91" s="13">
        <v>1110580</v>
      </c>
      <c r="F91" s="14" t="s">
        <v>65</v>
      </c>
      <c r="G91" s="13">
        <v>88846</v>
      </c>
      <c r="H91" s="13">
        <v>1199426</v>
      </c>
      <c r="I91" s="12" t="s">
        <v>88</v>
      </c>
      <c r="J91" s="12" t="s">
        <v>89</v>
      </c>
      <c r="K91" s="16">
        <f>+VLOOKUP(B91,'MEGA nháp'!E:G,3,0)</f>
        <v>1199421</v>
      </c>
      <c r="L91" s="16">
        <f t="shared" si="1"/>
        <v>-5</v>
      </c>
      <c r="M91"/>
      <c r="N91"/>
      <c r="O91"/>
      <c r="P91"/>
    </row>
    <row r="92" spans="1:17" hidden="1" x14ac:dyDescent="0.25">
      <c r="A92" s="18">
        <v>45255</v>
      </c>
      <c r="B92" s="11">
        <v>71539</v>
      </c>
      <c r="C92" s="12" t="s">
        <v>64</v>
      </c>
      <c r="D92" s="12" t="s">
        <v>346</v>
      </c>
      <c r="E92" s="13">
        <v>16295990</v>
      </c>
      <c r="F92" s="14" t="s">
        <v>65</v>
      </c>
      <c r="G92" s="13">
        <v>1303679</v>
      </c>
      <c r="H92" s="13">
        <v>17599669</v>
      </c>
      <c r="I92" s="12" t="s">
        <v>72</v>
      </c>
      <c r="J92" s="12" t="s">
        <v>73</v>
      </c>
      <c r="K92" s="16">
        <f>+VLOOKUP(B92,'MEGA nháp'!E:G,3,0)</f>
        <v>17599667</v>
      </c>
      <c r="L92" s="16">
        <f t="shared" si="1"/>
        <v>-2</v>
      </c>
      <c r="M92"/>
      <c r="N92"/>
      <c r="O92"/>
      <c r="P92"/>
    </row>
    <row r="93" spans="1:17" x14ac:dyDescent="0.25">
      <c r="A93" s="18">
        <v>45260</v>
      </c>
      <c r="B93" s="11">
        <v>72795</v>
      </c>
      <c r="C93" s="12" t="s">
        <v>64</v>
      </c>
      <c r="D93" s="12" t="s">
        <v>347</v>
      </c>
      <c r="E93" s="13">
        <v>5211435</v>
      </c>
      <c r="F93" s="14" t="s">
        <v>65</v>
      </c>
      <c r="G93" s="13">
        <v>416915</v>
      </c>
      <c r="H93" s="13">
        <v>5628350</v>
      </c>
      <c r="I93" s="12" t="s">
        <v>78</v>
      </c>
      <c r="J93" s="12" t="s">
        <v>79</v>
      </c>
      <c r="K93" s="16" t="e">
        <f>+VLOOKUP(B93,'MEGA nháp'!E:G,3,0)</f>
        <v>#N/A</v>
      </c>
      <c r="L93" s="16" t="e">
        <f t="shared" si="1"/>
        <v>#N/A</v>
      </c>
      <c r="M93" s="16" t="e">
        <f>+VLOOKUP(B93,[1]ExportInvoiceList!$D:$O,3,0)</f>
        <v>#N/A</v>
      </c>
      <c r="N93" s="16" t="e">
        <f t="shared" ref="N93:N104" si="2">+M93-H93</f>
        <v>#N/A</v>
      </c>
      <c r="O93" s="19" t="e">
        <f>+VLOOKUP(B93,[1]ExportInvoiceList!$D:$O,6,0)</f>
        <v>#N/A</v>
      </c>
      <c r="P93" s="19" t="e">
        <f>+VLOOKUP(B93,[1]ExportInvoiceList!$D:$O,5,0)</f>
        <v>#N/A</v>
      </c>
      <c r="Q93" t="e">
        <f>+VLOOKUP(B93,[1]ExportInvoiceList!$D:$O,12,0)</f>
        <v>#N/A</v>
      </c>
    </row>
    <row r="94" spans="1:17" x14ac:dyDescent="0.25">
      <c r="A94" s="18">
        <v>45260</v>
      </c>
      <c r="B94" s="11">
        <v>72796</v>
      </c>
      <c r="C94" s="12" t="s">
        <v>64</v>
      </c>
      <c r="D94" s="12" t="s">
        <v>348</v>
      </c>
      <c r="E94" s="13">
        <v>2323962</v>
      </c>
      <c r="F94" s="14" t="s">
        <v>65</v>
      </c>
      <c r="G94" s="13">
        <v>185917</v>
      </c>
      <c r="H94" s="13">
        <v>2509879</v>
      </c>
      <c r="I94" s="12" t="s">
        <v>68</v>
      </c>
      <c r="J94" s="12" t="s">
        <v>69</v>
      </c>
      <c r="K94" s="16" t="e">
        <f>+VLOOKUP(B94,'MEGA nháp'!E:G,3,0)</f>
        <v>#N/A</v>
      </c>
      <c r="L94" s="16" t="e">
        <f t="shared" si="1"/>
        <v>#N/A</v>
      </c>
      <c r="M94" s="16" t="e">
        <f>+VLOOKUP(B94,[1]ExportInvoiceList!$D:$O,3,0)</f>
        <v>#N/A</v>
      </c>
      <c r="N94" s="16" t="e">
        <f t="shared" si="2"/>
        <v>#N/A</v>
      </c>
      <c r="O94" s="19" t="e">
        <f>+VLOOKUP(B94,[1]ExportInvoiceList!$D:$O,6,0)</f>
        <v>#N/A</v>
      </c>
      <c r="P94" s="19" t="e">
        <f>+VLOOKUP(B94,[1]ExportInvoiceList!$D:$O,5,0)</f>
        <v>#N/A</v>
      </c>
      <c r="Q94" t="e">
        <f>+VLOOKUP(B94,[1]ExportInvoiceList!$D:$O,12,0)</f>
        <v>#N/A</v>
      </c>
    </row>
    <row r="95" spans="1:17" hidden="1" x14ac:dyDescent="0.25">
      <c r="A95" s="18">
        <v>45260</v>
      </c>
      <c r="B95" s="11">
        <v>72797</v>
      </c>
      <c r="C95" s="12" t="s">
        <v>64</v>
      </c>
      <c r="D95" s="12" t="s">
        <v>349</v>
      </c>
      <c r="E95" s="13">
        <v>3642449</v>
      </c>
      <c r="F95" s="14" t="s">
        <v>65</v>
      </c>
      <c r="G95" s="13">
        <v>291396</v>
      </c>
      <c r="H95" s="13">
        <v>3933845</v>
      </c>
      <c r="I95" s="12" t="s">
        <v>66</v>
      </c>
      <c r="J95" s="12" t="s">
        <v>67</v>
      </c>
      <c r="K95" s="16" t="e">
        <f>+VLOOKUP(B95,'MEGA nháp'!E:G,3,0)</f>
        <v>#N/A</v>
      </c>
      <c r="L95" s="16" t="e">
        <f t="shared" si="1"/>
        <v>#N/A</v>
      </c>
      <c r="M95" s="16">
        <f>+VLOOKUP(B95,[1]ExportInvoiceList!$D:$O,3,0)</f>
        <v>3933845</v>
      </c>
      <c r="N95" s="16">
        <f t="shared" si="2"/>
        <v>0</v>
      </c>
      <c r="O95" s="19">
        <f>+VLOOKUP(B95,[1]ExportInvoiceList!$D:$O,6,0)</f>
        <v>45294.000347222223</v>
      </c>
      <c r="P95" s="19">
        <f>+VLOOKUP(B95,[1]ExportInvoiceList!$D:$O,5,0)</f>
        <v>45261.000347222223</v>
      </c>
      <c r="Q95" t="str">
        <f>+VLOOKUP(B95,[1]ExportInvoiceList!$D:$O,12,0)</f>
        <v>Lịch thanh toán: Monthly at 10 &amp; 24</v>
      </c>
    </row>
    <row r="96" spans="1:17" hidden="1" x14ac:dyDescent="0.25">
      <c r="A96" s="18">
        <v>45260</v>
      </c>
      <c r="B96" s="11">
        <v>72798</v>
      </c>
      <c r="C96" s="12" t="s">
        <v>64</v>
      </c>
      <c r="D96" s="12" t="s">
        <v>350</v>
      </c>
      <c r="E96" s="13">
        <v>8025180</v>
      </c>
      <c r="F96" s="14" t="s">
        <v>65</v>
      </c>
      <c r="G96" s="13">
        <v>642014</v>
      </c>
      <c r="H96" s="13">
        <v>8667194</v>
      </c>
      <c r="I96" s="12" t="s">
        <v>72</v>
      </c>
      <c r="J96" s="12" t="s">
        <v>73</v>
      </c>
      <c r="K96" s="16" t="e">
        <f>+VLOOKUP(B96,'MEGA nháp'!E:G,3,0)</f>
        <v>#N/A</v>
      </c>
      <c r="L96" s="16" t="e">
        <f t="shared" si="1"/>
        <v>#N/A</v>
      </c>
      <c r="M96" s="16">
        <f>+VLOOKUP(B96,[1]ExportInvoiceList!$D:$O,3,0)</f>
        <v>8667194</v>
      </c>
      <c r="N96" s="16">
        <f t="shared" si="2"/>
        <v>0</v>
      </c>
      <c r="O96" s="19">
        <f>+VLOOKUP(B96,[1]ExportInvoiceList!$D:$O,6,0)</f>
        <v>45293.000347222223</v>
      </c>
      <c r="P96" s="19">
        <f>+VLOOKUP(B96,[1]ExportInvoiceList!$D:$O,5,0)</f>
        <v>45261.000347222223</v>
      </c>
      <c r="Q96" t="str">
        <f>+VLOOKUP(B96,[1]ExportInvoiceList!$D:$O,12,0)</f>
        <v>Lịch thanh toán: Monthly at 10 &amp; 24</v>
      </c>
    </row>
    <row r="97" spans="1:17" hidden="1" x14ac:dyDescent="0.25">
      <c r="A97" s="18">
        <v>45260</v>
      </c>
      <c r="B97" s="11">
        <v>72799</v>
      </c>
      <c r="C97" s="12" t="s">
        <v>64</v>
      </c>
      <c r="D97" s="12" t="s">
        <v>351</v>
      </c>
      <c r="E97" s="13">
        <v>11440020</v>
      </c>
      <c r="F97" s="14" t="s">
        <v>65</v>
      </c>
      <c r="G97" s="13">
        <v>915202</v>
      </c>
      <c r="H97" s="13">
        <v>12355222</v>
      </c>
      <c r="I97" s="12" t="s">
        <v>72</v>
      </c>
      <c r="J97" s="12" t="s">
        <v>73</v>
      </c>
      <c r="K97" s="16" t="e">
        <f>+VLOOKUP(B97,'MEGA nháp'!E:G,3,0)</f>
        <v>#N/A</v>
      </c>
      <c r="L97" s="16" t="e">
        <f t="shared" si="1"/>
        <v>#N/A</v>
      </c>
      <c r="M97" s="16">
        <f>+VLOOKUP(B97,[1]ExportInvoiceList!$D:$O,3,0)</f>
        <v>12355222</v>
      </c>
      <c r="N97" s="16">
        <f t="shared" si="2"/>
        <v>0</v>
      </c>
      <c r="O97" s="19">
        <f>+VLOOKUP(B97,[1]ExportInvoiceList!$D:$O,6,0)</f>
        <v>45294.000347222223</v>
      </c>
      <c r="P97" s="19">
        <f>+VLOOKUP(B97,[1]ExportInvoiceList!$D:$O,5,0)</f>
        <v>45261.000347222223</v>
      </c>
      <c r="Q97" t="str">
        <f>+VLOOKUP(B97,[1]ExportInvoiceList!$D:$O,12,0)</f>
        <v>Lịch thanh toán: Monthly at 10 &amp; 24</v>
      </c>
    </row>
    <row r="98" spans="1:17" x14ac:dyDescent="0.25">
      <c r="A98" s="18">
        <v>45260</v>
      </c>
      <c r="B98" s="11">
        <v>72800</v>
      </c>
      <c r="C98" s="12" t="s">
        <v>64</v>
      </c>
      <c r="D98" s="12" t="s">
        <v>352</v>
      </c>
      <c r="E98" s="13">
        <v>3331740</v>
      </c>
      <c r="F98" s="14" t="s">
        <v>65</v>
      </c>
      <c r="G98" s="13">
        <v>266539</v>
      </c>
      <c r="H98" s="13">
        <v>3598279</v>
      </c>
      <c r="I98" s="12" t="s">
        <v>88</v>
      </c>
      <c r="J98" s="12" t="s">
        <v>89</v>
      </c>
      <c r="K98" s="16" t="e">
        <f>+VLOOKUP(B98,'MEGA nháp'!E:G,3,0)</f>
        <v>#N/A</v>
      </c>
      <c r="L98" s="16" t="e">
        <f t="shared" si="1"/>
        <v>#N/A</v>
      </c>
      <c r="M98" s="16" t="e">
        <f>+VLOOKUP(B98,[1]ExportInvoiceList!$D:$O,3,0)</f>
        <v>#N/A</v>
      </c>
      <c r="N98" s="16" t="e">
        <f t="shared" si="2"/>
        <v>#N/A</v>
      </c>
      <c r="O98" s="19" t="e">
        <f>+VLOOKUP(B98,[1]ExportInvoiceList!$D:$O,6,0)</f>
        <v>#N/A</v>
      </c>
      <c r="P98" s="19" t="e">
        <f>+VLOOKUP(B98,[1]ExportInvoiceList!$D:$O,5,0)</f>
        <v>#N/A</v>
      </c>
      <c r="Q98" t="e">
        <f>+VLOOKUP(B98,[1]ExportInvoiceList!$D:$O,12,0)</f>
        <v>#N/A</v>
      </c>
    </row>
    <row r="99" spans="1:17" x14ac:dyDescent="0.25">
      <c r="A99" s="18">
        <v>45260</v>
      </c>
      <c r="B99" s="11">
        <v>72801</v>
      </c>
      <c r="C99" s="12" t="s">
        <v>64</v>
      </c>
      <c r="D99" s="12" t="s">
        <v>353</v>
      </c>
      <c r="E99" s="13">
        <v>501830</v>
      </c>
      <c r="F99" s="14" t="s">
        <v>65</v>
      </c>
      <c r="G99" s="13">
        <v>40146</v>
      </c>
      <c r="H99" s="13">
        <v>541976</v>
      </c>
      <c r="I99" s="12" t="s">
        <v>88</v>
      </c>
      <c r="J99" s="12" t="s">
        <v>89</v>
      </c>
      <c r="K99" s="16" t="e">
        <f>+VLOOKUP(B99,'MEGA nháp'!E:G,3,0)</f>
        <v>#N/A</v>
      </c>
      <c r="L99" s="16" t="e">
        <f t="shared" si="1"/>
        <v>#N/A</v>
      </c>
      <c r="M99" s="16" t="e">
        <f>+VLOOKUP(B99,[1]ExportInvoiceList!$D:$O,3,0)</f>
        <v>#N/A</v>
      </c>
      <c r="N99" s="16" t="e">
        <f t="shared" si="2"/>
        <v>#N/A</v>
      </c>
      <c r="O99" s="19" t="e">
        <f>+VLOOKUP(B99,[1]ExportInvoiceList!$D:$O,6,0)</f>
        <v>#N/A</v>
      </c>
      <c r="P99" s="19" t="e">
        <f>+VLOOKUP(B99,[1]ExportInvoiceList!$D:$O,5,0)</f>
        <v>#N/A</v>
      </c>
      <c r="Q99" t="e">
        <f>+VLOOKUP(B99,[1]ExportInvoiceList!$D:$O,12,0)</f>
        <v>#N/A</v>
      </c>
    </row>
    <row r="100" spans="1:17" hidden="1" x14ac:dyDescent="0.25">
      <c r="A100" s="18">
        <v>45260</v>
      </c>
      <c r="B100" s="11">
        <v>72802</v>
      </c>
      <c r="C100" s="12" t="s">
        <v>64</v>
      </c>
      <c r="D100" s="12" t="s">
        <v>354</v>
      </c>
      <c r="E100" s="13">
        <v>2221160</v>
      </c>
      <c r="F100" s="14" t="s">
        <v>65</v>
      </c>
      <c r="G100" s="13">
        <v>177693</v>
      </c>
      <c r="H100" s="13">
        <v>2398853</v>
      </c>
      <c r="I100" s="12" t="s">
        <v>88</v>
      </c>
      <c r="J100" s="12" t="s">
        <v>89</v>
      </c>
      <c r="K100" s="16" t="e">
        <f>+VLOOKUP(B100,'MEGA nháp'!E:G,3,0)</f>
        <v>#N/A</v>
      </c>
      <c r="L100" s="16" t="e">
        <f t="shared" si="1"/>
        <v>#N/A</v>
      </c>
      <c r="M100" s="16">
        <f>+VLOOKUP(B100,[1]ExportInvoiceList!$D:$O,3,0)</f>
        <v>2398853</v>
      </c>
      <c r="N100" s="16">
        <f t="shared" si="2"/>
        <v>0</v>
      </c>
      <c r="O100" s="19">
        <f>+VLOOKUP(B100,[1]ExportInvoiceList!$D:$O,6,0)</f>
        <v>45283.000347222223</v>
      </c>
      <c r="P100" s="19">
        <f>+VLOOKUP(B100,[1]ExportInvoiceList!$D:$O,5,0)</f>
        <v>45261.000347222223</v>
      </c>
      <c r="Q100" t="str">
        <f>+VLOOKUP(B100,[1]ExportInvoiceList!$D:$O,12,0)</f>
        <v>Lịch thanh toán: Monthly at 10 &amp; 24</v>
      </c>
    </row>
    <row r="101" spans="1:17" x14ac:dyDescent="0.25">
      <c r="A101" s="18">
        <v>45260</v>
      </c>
      <c r="B101" s="11">
        <v>72803</v>
      </c>
      <c r="C101" s="12" t="s">
        <v>64</v>
      </c>
      <c r="D101" s="12" t="s">
        <v>355</v>
      </c>
      <c r="E101" s="13">
        <v>2540670</v>
      </c>
      <c r="F101" s="14" t="s">
        <v>65</v>
      </c>
      <c r="G101" s="13">
        <v>203254</v>
      </c>
      <c r="H101" s="13">
        <v>2743924</v>
      </c>
      <c r="I101" s="12" t="s">
        <v>88</v>
      </c>
      <c r="J101" s="12" t="s">
        <v>89</v>
      </c>
      <c r="K101" s="16" t="e">
        <f>+VLOOKUP(B101,'MEGA nháp'!E:G,3,0)</f>
        <v>#N/A</v>
      </c>
      <c r="L101" s="16" t="e">
        <f t="shared" si="1"/>
        <v>#N/A</v>
      </c>
      <c r="M101" s="16" t="e">
        <f>+VLOOKUP(B101,[1]ExportInvoiceList!$D:$O,3,0)</f>
        <v>#N/A</v>
      </c>
      <c r="N101" s="16" t="e">
        <f t="shared" si="2"/>
        <v>#N/A</v>
      </c>
      <c r="O101" s="19" t="e">
        <f>+VLOOKUP(B101,[1]ExportInvoiceList!$D:$O,6,0)</f>
        <v>#N/A</v>
      </c>
      <c r="P101" s="19" t="e">
        <f>+VLOOKUP(B101,[1]ExportInvoiceList!$D:$O,5,0)</f>
        <v>#N/A</v>
      </c>
      <c r="Q101" t="e">
        <f>+VLOOKUP(B101,[1]ExportInvoiceList!$D:$O,12,0)</f>
        <v>#N/A</v>
      </c>
    </row>
    <row r="102" spans="1:17" x14ac:dyDescent="0.25">
      <c r="A102" s="18">
        <v>45260</v>
      </c>
      <c r="B102" s="11">
        <v>72804</v>
      </c>
      <c r="C102" s="12" t="s">
        <v>64</v>
      </c>
      <c r="D102" s="12" t="s">
        <v>356</v>
      </c>
      <c r="E102" s="13">
        <v>4442320</v>
      </c>
      <c r="F102" s="14" t="s">
        <v>65</v>
      </c>
      <c r="G102" s="13">
        <v>355386</v>
      </c>
      <c r="H102" s="13">
        <v>4797706</v>
      </c>
      <c r="I102" s="12" t="s">
        <v>88</v>
      </c>
      <c r="J102" s="12" t="s">
        <v>89</v>
      </c>
      <c r="K102" s="16" t="e">
        <f>+VLOOKUP(B102,'MEGA nháp'!E:G,3,0)</f>
        <v>#N/A</v>
      </c>
      <c r="L102" s="16" t="e">
        <f t="shared" si="1"/>
        <v>#N/A</v>
      </c>
      <c r="M102" s="16" t="e">
        <f>+VLOOKUP(B102,[1]ExportInvoiceList!$D:$O,3,0)</f>
        <v>#N/A</v>
      </c>
      <c r="N102" s="16" t="e">
        <f t="shared" si="2"/>
        <v>#N/A</v>
      </c>
      <c r="O102" s="19" t="e">
        <f>+VLOOKUP(B102,[1]ExportInvoiceList!$D:$O,6,0)</f>
        <v>#N/A</v>
      </c>
      <c r="P102" s="19" t="e">
        <f>+VLOOKUP(B102,[1]ExportInvoiceList!$D:$O,5,0)</f>
        <v>#N/A</v>
      </c>
      <c r="Q102" t="e">
        <f>+VLOOKUP(B102,[1]ExportInvoiceList!$D:$O,12,0)</f>
        <v>#N/A</v>
      </c>
    </row>
    <row r="103" spans="1:17" x14ac:dyDescent="0.25">
      <c r="A103" s="18">
        <v>45260</v>
      </c>
      <c r="B103" s="11">
        <v>72805</v>
      </c>
      <c r="C103" s="12" t="s">
        <v>64</v>
      </c>
      <c r="D103" s="12" t="s">
        <v>357</v>
      </c>
      <c r="E103" s="13">
        <v>2830115</v>
      </c>
      <c r="F103" s="14" t="s">
        <v>65</v>
      </c>
      <c r="G103" s="13">
        <v>226409</v>
      </c>
      <c r="H103" s="13">
        <v>3056524</v>
      </c>
      <c r="I103" s="12" t="s">
        <v>88</v>
      </c>
      <c r="J103" s="12" t="s">
        <v>89</v>
      </c>
      <c r="K103" s="16" t="e">
        <f>+VLOOKUP(B103,'MEGA nháp'!E:G,3,0)</f>
        <v>#N/A</v>
      </c>
      <c r="L103" s="16" t="e">
        <f t="shared" si="1"/>
        <v>#N/A</v>
      </c>
      <c r="M103" s="16" t="e">
        <f>+VLOOKUP(B103,[1]ExportInvoiceList!$D:$O,3,0)</f>
        <v>#N/A</v>
      </c>
      <c r="N103" s="16" t="e">
        <f t="shared" si="2"/>
        <v>#N/A</v>
      </c>
      <c r="O103" s="19" t="e">
        <f>+VLOOKUP(B103,[1]ExportInvoiceList!$D:$O,6,0)</f>
        <v>#N/A</v>
      </c>
      <c r="P103" s="19" t="e">
        <f>+VLOOKUP(B103,[1]ExportInvoiceList!$D:$O,5,0)</f>
        <v>#N/A</v>
      </c>
      <c r="Q103" t="e">
        <f>+VLOOKUP(B103,[1]ExportInvoiceList!$D:$O,12,0)</f>
        <v>#N/A</v>
      </c>
    </row>
    <row r="104" spans="1:17" x14ac:dyDescent="0.25">
      <c r="A104" s="18">
        <v>45260</v>
      </c>
      <c r="B104" s="11">
        <v>72806</v>
      </c>
      <c r="C104" s="12" t="s">
        <v>64</v>
      </c>
      <c r="D104" s="12" t="s">
        <v>358</v>
      </c>
      <c r="E104" s="13">
        <v>3331740</v>
      </c>
      <c r="F104" s="14" t="s">
        <v>65</v>
      </c>
      <c r="G104" s="13">
        <v>266539</v>
      </c>
      <c r="H104" s="13">
        <v>3598279</v>
      </c>
      <c r="I104" s="12" t="s">
        <v>88</v>
      </c>
      <c r="J104" s="12" t="s">
        <v>89</v>
      </c>
      <c r="K104" s="16" t="e">
        <f>+VLOOKUP(B104,'MEGA nháp'!E:G,3,0)</f>
        <v>#N/A</v>
      </c>
      <c r="L104" s="16" t="e">
        <f t="shared" si="1"/>
        <v>#N/A</v>
      </c>
      <c r="M104" s="16" t="e">
        <f>+VLOOKUP(B104,[1]ExportInvoiceList!$D:$O,3,0)</f>
        <v>#N/A</v>
      </c>
      <c r="N104" s="16" t="e">
        <f t="shared" si="2"/>
        <v>#N/A</v>
      </c>
      <c r="O104" s="19" t="e">
        <f>+VLOOKUP(B104,[1]ExportInvoiceList!$D:$O,6,0)</f>
        <v>#N/A</v>
      </c>
      <c r="P104" s="19" t="e">
        <f>+VLOOKUP(B104,[1]ExportInvoiceList!$D:$O,5,0)</f>
        <v>#N/A</v>
      </c>
      <c r="Q104" t="e">
        <f>+VLOOKUP(B104,[1]ExportInvoiceList!$D:$O,12,0)</f>
        <v>#N/A</v>
      </c>
    </row>
    <row r="105" spans="1:17" hidden="1" x14ac:dyDescent="0.25">
      <c r="H105" s="13">
        <f>SUM(H2:H104)</f>
        <v>373551241</v>
      </c>
      <c r="M105"/>
      <c r="N105"/>
      <c r="O105"/>
      <c r="P105"/>
    </row>
    <row r="108" spans="1:17" ht="15.75" thickBot="1" x14ac:dyDescent="0.3">
      <c r="B108" s="24">
        <v>69567</v>
      </c>
    </row>
    <row r="109" spans="1:17" ht="15.75" thickBot="1" x14ac:dyDescent="0.3">
      <c r="B109" s="24">
        <v>72795</v>
      </c>
    </row>
    <row r="110" spans="1:17" ht="15.75" thickBot="1" x14ac:dyDescent="0.3">
      <c r="B110" s="24">
        <v>72796</v>
      </c>
    </row>
    <row r="111" spans="1:17" ht="15.75" thickBot="1" x14ac:dyDescent="0.3">
      <c r="B111" s="24">
        <v>72800</v>
      </c>
    </row>
    <row r="112" spans="1:17" ht="15.75" thickBot="1" x14ac:dyDescent="0.3">
      <c r="B112" s="24">
        <v>72801</v>
      </c>
    </row>
    <row r="113" spans="2:2" ht="15.75" thickBot="1" x14ac:dyDescent="0.3">
      <c r="B113" s="24">
        <v>72803</v>
      </c>
    </row>
    <row r="114" spans="2:2" ht="15.75" thickBot="1" x14ac:dyDescent="0.3">
      <c r="B114" s="24">
        <v>72804</v>
      </c>
    </row>
    <row r="115" spans="2:2" ht="15.75" thickBot="1" x14ac:dyDescent="0.3">
      <c r="B115" s="24">
        <v>72805</v>
      </c>
    </row>
    <row r="116" spans="2:2" ht="15.75" thickBot="1" x14ac:dyDescent="0.3">
      <c r="B116" s="24">
        <v>72806</v>
      </c>
    </row>
    <row r="117" spans="2:2" x14ac:dyDescent="0.25">
      <c r="B117" s="17"/>
    </row>
    <row r="118" spans="2:2" x14ac:dyDescent="0.25">
      <c r="B118" s="17"/>
    </row>
    <row r="119" spans="2:2" x14ac:dyDescent="0.25">
      <c r="B119" s="17"/>
    </row>
    <row r="120" spans="2:2" x14ac:dyDescent="0.25">
      <c r="B120" s="17"/>
    </row>
    <row r="121" spans="2:2" x14ac:dyDescent="0.25">
      <c r="B121" s="17"/>
    </row>
    <row r="122" spans="2:2" x14ac:dyDescent="0.25">
      <c r="B122" s="17"/>
    </row>
    <row r="123" spans="2:2" x14ac:dyDescent="0.25">
      <c r="B123" s="17"/>
    </row>
    <row r="124" spans="2:2" x14ac:dyDescent="0.25">
      <c r="B124" s="17"/>
    </row>
    <row r="125" spans="2:2" x14ac:dyDescent="0.25">
      <c r="B125" s="17"/>
    </row>
    <row r="126" spans="2:2" x14ac:dyDescent="0.25">
      <c r="B126" s="17"/>
    </row>
    <row r="127" spans="2:2" x14ac:dyDescent="0.25">
      <c r="B127" s="17"/>
    </row>
    <row r="128" spans="2:2" x14ac:dyDescent="0.25">
      <c r="B128" s="17"/>
    </row>
    <row r="129" spans="2:2" x14ac:dyDescent="0.25">
      <c r="B129" s="17"/>
    </row>
    <row r="130" spans="2:2" x14ac:dyDescent="0.25">
      <c r="B130" s="17"/>
    </row>
  </sheetData>
  <autoFilter ref="A1:L105">
    <filterColumn colId="1">
      <colorFilter dxfId="10"/>
    </filterColumn>
    <filterColumn colId="11">
      <filters>
        <filter val="#N/A"/>
      </filters>
    </filterColumn>
  </autoFilter>
  <conditionalFormatting sqref="B30:B33 B1">
    <cfRule type="duplicateValues" dxfId="9" priority="8"/>
  </conditionalFormatting>
  <conditionalFormatting sqref="B30:B33 B1">
    <cfRule type="duplicateValues" dxfId="8" priority="6"/>
    <cfRule type="duplicateValues" dxfId="7" priority="7"/>
  </conditionalFormatting>
  <conditionalFormatting sqref="B30:B33 B1">
    <cfRule type="duplicateValues" dxfId="6" priority="5"/>
  </conditionalFormatting>
  <conditionalFormatting sqref="B2:B29">
    <cfRule type="duplicateValues" dxfId="5" priority="4"/>
  </conditionalFormatting>
  <conditionalFormatting sqref="B34:B104">
    <cfRule type="duplicateValues" dxfId="4" priority="3"/>
  </conditionalFormatting>
  <conditionalFormatting sqref="B108:B116">
    <cfRule type="duplicateValues" dxfId="3" priority="2"/>
  </conditionalFormatting>
  <conditionalFormatting sqref="B1:B1048576">
    <cfRule type="duplicateValues" dxfId="2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31"/>
  <sheetViews>
    <sheetView workbookViewId="0">
      <selection activeCell="C2" sqref="C2:C14"/>
    </sheetView>
  </sheetViews>
  <sheetFormatPr defaultRowHeight="15" x14ac:dyDescent="0.25"/>
  <cols>
    <col min="1" max="1" width="10.85546875" customWidth="1"/>
    <col min="2" max="2" width="12.28515625" customWidth="1"/>
    <col min="3" max="3" width="9.7109375" customWidth="1"/>
    <col min="4" max="4" width="11.85546875" customWidth="1"/>
    <col min="5" max="5" width="11.85546875" bestFit="1" customWidth="1"/>
    <col min="6" max="6" width="12.42578125" customWidth="1"/>
    <col min="7" max="7" width="13" customWidth="1"/>
    <col min="8" max="8" width="13.140625" customWidth="1"/>
  </cols>
  <sheetData>
    <row r="1" spans="1:8" ht="26.25" thickBot="1" x14ac:dyDescent="0.3">
      <c r="A1" s="20" t="s">
        <v>361</v>
      </c>
      <c r="B1" s="21" t="s">
        <v>362</v>
      </c>
      <c r="C1" s="21" t="s">
        <v>54</v>
      </c>
      <c r="D1" s="21" t="s">
        <v>363</v>
      </c>
      <c r="E1" s="21" t="s">
        <v>364</v>
      </c>
      <c r="F1" s="21" t="s">
        <v>365</v>
      </c>
      <c r="G1" s="21" t="s">
        <v>55</v>
      </c>
      <c r="H1" s="21" t="s">
        <v>366</v>
      </c>
    </row>
    <row r="2" spans="1:8" ht="15.75" thickBot="1" x14ac:dyDescent="0.3">
      <c r="A2" s="22">
        <v>25790</v>
      </c>
      <c r="B2" s="23" t="s">
        <v>64</v>
      </c>
      <c r="C2" s="24">
        <v>69567</v>
      </c>
      <c r="D2" s="25" t="s">
        <v>311</v>
      </c>
      <c r="E2" s="26">
        <v>7715477</v>
      </c>
      <c r="F2" s="27">
        <v>45243</v>
      </c>
      <c r="G2" s="27">
        <v>45248</v>
      </c>
      <c r="H2" s="27">
        <v>45248</v>
      </c>
    </row>
    <row r="3" spans="1:8" ht="15.75" thickBot="1" x14ac:dyDescent="0.3">
      <c r="A3" s="22">
        <v>25790</v>
      </c>
      <c r="B3" s="23" t="s">
        <v>64</v>
      </c>
      <c r="C3" s="24">
        <v>72795</v>
      </c>
      <c r="D3" s="25" t="s">
        <v>347</v>
      </c>
      <c r="E3" s="26">
        <v>5628350</v>
      </c>
      <c r="F3" s="27">
        <v>45257</v>
      </c>
      <c r="G3" s="27">
        <v>45260</v>
      </c>
      <c r="H3" s="27">
        <v>45260</v>
      </c>
    </row>
    <row r="4" spans="1:8" ht="15.75" thickBot="1" x14ac:dyDescent="0.3">
      <c r="A4" s="22">
        <v>25790</v>
      </c>
      <c r="B4" s="23" t="s">
        <v>64</v>
      </c>
      <c r="C4" s="24">
        <v>72796</v>
      </c>
      <c r="D4" s="25" t="s">
        <v>348</v>
      </c>
      <c r="E4" s="26">
        <v>2509879</v>
      </c>
      <c r="F4" s="27">
        <v>45257</v>
      </c>
      <c r="G4" s="27">
        <v>45260</v>
      </c>
      <c r="H4" s="27">
        <v>45260</v>
      </c>
    </row>
    <row r="5" spans="1:8" ht="15.75" hidden="1" thickBot="1" x14ac:dyDescent="0.3">
      <c r="A5" s="22">
        <v>25790</v>
      </c>
      <c r="B5" s="23" t="s">
        <v>64</v>
      </c>
      <c r="C5" s="24">
        <v>72797</v>
      </c>
      <c r="D5" s="25" t="s">
        <v>349</v>
      </c>
      <c r="E5" s="26">
        <v>3933845</v>
      </c>
      <c r="F5" s="27">
        <v>45257</v>
      </c>
      <c r="G5" s="27">
        <v>45260</v>
      </c>
      <c r="H5" s="27">
        <v>45260</v>
      </c>
    </row>
    <row r="6" spans="1:8" ht="15.75" hidden="1" thickBot="1" x14ac:dyDescent="0.3">
      <c r="A6" s="22">
        <v>25790</v>
      </c>
      <c r="B6" s="23" t="s">
        <v>64</v>
      </c>
      <c r="C6" s="24">
        <v>72798</v>
      </c>
      <c r="D6" s="25" t="s">
        <v>350</v>
      </c>
      <c r="E6" s="26">
        <v>8667194</v>
      </c>
      <c r="F6" s="27">
        <v>45258</v>
      </c>
      <c r="G6" s="27">
        <v>45260</v>
      </c>
      <c r="H6" s="27">
        <v>45260</v>
      </c>
    </row>
    <row r="7" spans="1:8" ht="15.75" hidden="1" thickBot="1" x14ac:dyDescent="0.3">
      <c r="A7" s="22">
        <v>25790</v>
      </c>
      <c r="B7" s="23" t="s">
        <v>64</v>
      </c>
      <c r="C7" s="24">
        <v>72799</v>
      </c>
      <c r="D7" s="25" t="s">
        <v>351</v>
      </c>
      <c r="E7" s="26">
        <v>12355222</v>
      </c>
      <c r="F7" s="27">
        <v>45259</v>
      </c>
      <c r="G7" s="27">
        <v>45260</v>
      </c>
      <c r="H7" s="27">
        <v>45260</v>
      </c>
    </row>
    <row r="8" spans="1:8" ht="15.75" thickBot="1" x14ac:dyDescent="0.3">
      <c r="A8" s="22">
        <v>25790</v>
      </c>
      <c r="B8" s="23" t="s">
        <v>64</v>
      </c>
      <c r="C8" s="24">
        <v>72800</v>
      </c>
      <c r="D8" s="25" t="s">
        <v>352</v>
      </c>
      <c r="E8" s="26">
        <v>3598279</v>
      </c>
      <c r="F8" s="27">
        <v>45248</v>
      </c>
      <c r="G8" s="27">
        <v>45260</v>
      </c>
      <c r="H8" s="27">
        <v>45260</v>
      </c>
    </row>
    <row r="9" spans="1:8" ht="15.75" thickBot="1" x14ac:dyDescent="0.3">
      <c r="A9" s="22">
        <v>25790</v>
      </c>
      <c r="B9" s="23" t="s">
        <v>64</v>
      </c>
      <c r="C9" s="24">
        <v>72801</v>
      </c>
      <c r="D9" s="25" t="s">
        <v>353</v>
      </c>
      <c r="E9" s="26">
        <v>541976</v>
      </c>
      <c r="F9" s="27">
        <v>45248</v>
      </c>
      <c r="G9" s="27">
        <v>45260</v>
      </c>
      <c r="H9" s="27">
        <v>45260</v>
      </c>
    </row>
    <row r="10" spans="1:8" ht="15.75" hidden="1" thickBot="1" x14ac:dyDescent="0.3">
      <c r="A10" s="22">
        <v>25790</v>
      </c>
      <c r="B10" s="23" t="s">
        <v>64</v>
      </c>
      <c r="C10" s="24">
        <v>72802</v>
      </c>
      <c r="D10" s="25" t="s">
        <v>354</v>
      </c>
      <c r="E10" s="26">
        <v>2398853</v>
      </c>
      <c r="F10" s="27">
        <v>45248</v>
      </c>
      <c r="G10" s="27">
        <v>45260</v>
      </c>
      <c r="H10" s="27">
        <v>45260</v>
      </c>
    </row>
    <row r="11" spans="1:8" ht="15.75" thickBot="1" x14ac:dyDescent="0.3">
      <c r="A11" s="22">
        <v>25790</v>
      </c>
      <c r="B11" s="23" t="s">
        <v>64</v>
      </c>
      <c r="C11" s="24">
        <v>72803</v>
      </c>
      <c r="D11" s="25" t="s">
        <v>355</v>
      </c>
      <c r="E11" s="26">
        <v>2743924</v>
      </c>
      <c r="F11" s="27">
        <v>45251</v>
      </c>
      <c r="G11" s="27">
        <v>45260</v>
      </c>
      <c r="H11" s="27">
        <v>45260</v>
      </c>
    </row>
    <row r="12" spans="1:8" ht="15.75" thickBot="1" x14ac:dyDescent="0.3">
      <c r="A12" s="22">
        <v>25790</v>
      </c>
      <c r="B12" s="23" t="s">
        <v>64</v>
      </c>
      <c r="C12" s="24">
        <v>72804</v>
      </c>
      <c r="D12" s="25" t="s">
        <v>356</v>
      </c>
      <c r="E12" s="26">
        <v>4797706</v>
      </c>
      <c r="F12" s="27">
        <v>45251</v>
      </c>
      <c r="G12" s="27">
        <v>45260</v>
      </c>
      <c r="H12" s="27">
        <v>45260</v>
      </c>
    </row>
    <row r="13" spans="1:8" ht="15.75" thickBot="1" x14ac:dyDescent="0.3">
      <c r="A13" s="22">
        <v>25790</v>
      </c>
      <c r="B13" s="23" t="s">
        <v>64</v>
      </c>
      <c r="C13" s="24">
        <v>72805</v>
      </c>
      <c r="D13" s="25" t="s">
        <v>357</v>
      </c>
      <c r="E13" s="26">
        <v>3056524</v>
      </c>
      <c r="F13" s="27">
        <v>45253</v>
      </c>
      <c r="G13" s="27">
        <v>45260</v>
      </c>
      <c r="H13" s="27">
        <v>45260</v>
      </c>
    </row>
    <row r="14" spans="1:8" ht="15.75" thickBot="1" x14ac:dyDescent="0.3">
      <c r="A14" s="22">
        <v>25790</v>
      </c>
      <c r="B14" s="23" t="s">
        <v>64</v>
      </c>
      <c r="C14" s="24">
        <v>72806</v>
      </c>
      <c r="D14" s="25" t="s">
        <v>358</v>
      </c>
      <c r="E14" s="26">
        <v>3598279</v>
      </c>
      <c r="F14" s="27">
        <v>45254</v>
      </c>
      <c r="G14" s="27">
        <v>45260</v>
      </c>
      <c r="H14" s="27">
        <v>45260</v>
      </c>
    </row>
    <row r="15" spans="1:8" ht="15.75" hidden="1" thickBot="1" x14ac:dyDescent="0.3">
      <c r="A15" s="22"/>
      <c r="B15" s="23"/>
      <c r="C15" s="24"/>
      <c r="D15" s="24"/>
      <c r="E15" s="28">
        <f>SUM(E2:E14)</f>
        <v>61545508</v>
      </c>
      <c r="F15" s="27"/>
      <c r="G15" s="27"/>
      <c r="H15" s="27"/>
    </row>
    <row r="21" spans="1:9" ht="15.75" thickBot="1" x14ac:dyDescent="0.3"/>
    <row r="22" spans="1:9" ht="26.25" thickBot="1" x14ac:dyDescent="0.3">
      <c r="A22" s="20" t="s">
        <v>361</v>
      </c>
      <c r="B22" s="21" t="s">
        <v>362</v>
      </c>
      <c r="C22" s="21" t="s">
        <v>54</v>
      </c>
      <c r="D22" s="21" t="s">
        <v>363</v>
      </c>
      <c r="E22" s="21" t="s">
        <v>364</v>
      </c>
      <c r="F22" s="21" t="s">
        <v>365</v>
      </c>
      <c r="G22" s="21" t="s">
        <v>55</v>
      </c>
      <c r="H22" s="21" t="s">
        <v>366</v>
      </c>
      <c r="I22" s="30" t="s">
        <v>367</v>
      </c>
    </row>
    <row r="23" spans="1:9" ht="15.75" thickBot="1" x14ac:dyDescent="0.3">
      <c r="A23" s="22">
        <v>25790</v>
      </c>
      <c r="B23" s="23" t="s">
        <v>64</v>
      </c>
      <c r="C23" s="24">
        <v>69567</v>
      </c>
      <c r="D23" s="31">
        <v>25406410</v>
      </c>
      <c r="E23" s="26">
        <v>7715477</v>
      </c>
      <c r="F23" s="27">
        <v>45243</v>
      </c>
      <c r="G23" s="27">
        <v>45248</v>
      </c>
      <c r="H23" s="27">
        <v>45248</v>
      </c>
      <c r="I23" s="32" t="s">
        <v>368</v>
      </c>
    </row>
    <row r="24" spans="1:9" ht="15.75" thickBot="1" x14ac:dyDescent="0.3">
      <c r="A24" s="22">
        <v>25790</v>
      </c>
      <c r="B24" s="23" t="s">
        <v>64</v>
      </c>
      <c r="C24" s="24">
        <v>72795</v>
      </c>
      <c r="D24" s="31">
        <v>15197595</v>
      </c>
      <c r="E24" s="26">
        <v>5628350</v>
      </c>
      <c r="F24" s="27">
        <v>45257</v>
      </c>
      <c r="G24" s="27">
        <v>45260</v>
      </c>
      <c r="H24" s="27">
        <v>45260</v>
      </c>
      <c r="I24" s="32" t="s">
        <v>368</v>
      </c>
    </row>
    <row r="25" spans="1:9" ht="15.75" thickBot="1" x14ac:dyDescent="0.3">
      <c r="A25" s="22">
        <v>25790</v>
      </c>
      <c r="B25" s="23" t="s">
        <v>64</v>
      </c>
      <c r="C25" s="24">
        <v>72796</v>
      </c>
      <c r="D25" s="31">
        <v>25411164</v>
      </c>
      <c r="E25" s="26">
        <v>2509879</v>
      </c>
      <c r="F25" s="27">
        <v>45257</v>
      </c>
      <c r="G25" s="27">
        <v>45260</v>
      </c>
      <c r="H25" s="27">
        <v>45260</v>
      </c>
      <c r="I25" s="32" t="s">
        <v>368</v>
      </c>
    </row>
    <row r="26" spans="1:9" ht="15.75" thickBot="1" x14ac:dyDescent="0.3">
      <c r="A26" s="22">
        <v>25790</v>
      </c>
      <c r="B26" s="23" t="s">
        <v>64</v>
      </c>
      <c r="C26" s="24">
        <v>72800</v>
      </c>
      <c r="D26" s="31">
        <v>14180924</v>
      </c>
      <c r="E26" s="26">
        <v>3598279</v>
      </c>
      <c r="F26" s="27">
        <v>45248</v>
      </c>
      <c r="G26" s="27">
        <v>45260</v>
      </c>
      <c r="H26" s="27">
        <v>45260</v>
      </c>
      <c r="I26" s="32" t="s">
        <v>368</v>
      </c>
    </row>
    <row r="27" spans="1:9" ht="15.75" thickBot="1" x14ac:dyDescent="0.3">
      <c r="A27" s="22">
        <v>25790</v>
      </c>
      <c r="B27" s="23" t="s">
        <v>64</v>
      </c>
      <c r="C27" s="24">
        <v>72801</v>
      </c>
      <c r="D27" s="31">
        <v>13049678</v>
      </c>
      <c r="E27" s="26">
        <v>541976</v>
      </c>
      <c r="F27" s="27">
        <v>45248</v>
      </c>
      <c r="G27" s="27">
        <v>45260</v>
      </c>
      <c r="H27" s="27">
        <v>45260</v>
      </c>
      <c r="I27" s="32" t="s">
        <v>368</v>
      </c>
    </row>
    <row r="28" spans="1:9" ht="15.75" thickBot="1" x14ac:dyDescent="0.3">
      <c r="A28" s="22">
        <v>25790</v>
      </c>
      <c r="B28" s="23" t="s">
        <v>64</v>
      </c>
      <c r="C28" s="24">
        <v>72803</v>
      </c>
      <c r="D28" s="31">
        <v>13050565</v>
      </c>
      <c r="E28" s="26">
        <v>2743924</v>
      </c>
      <c r="F28" s="27">
        <v>45251</v>
      </c>
      <c r="G28" s="27">
        <v>45260</v>
      </c>
      <c r="H28" s="27">
        <v>45260</v>
      </c>
      <c r="I28" s="32" t="s">
        <v>368</v>
      </c>
    </row>
    <row r="29" spans="1:9" ht="15.75" thickBot="1" x14ac:dyDescent="0.3">
      <c r="A29" s="22">
        <v>25790</v>
      </c>
      <c r="B29" s="23" t="s">
        <v>64</v>
      </c>
      <c r="C29" s="24">
        <v>72804</v>
      </c>
      <c r="D29" s="31">
        <v>14182726</v>
      </c>
      <c r="E29" s="26">
        <v>4797706</v>
      </c>
      <c r="F29" s="27">
        <v>45251</v>
      </c>
      <c r="G29" s="27">
        <v>45260</v>
      </c>
      <c r="H29" s="27">
        <v>45260</v>
      </c>
      <c r="I29" s="32" t="s">
        <v>368</v>
      </c>
    </row>
    <row r="30" spans="1:9" ht="15.75" thickBot="1" x14ac:dyDescent="0.3">
      <c r="A30" s="22">
        <v>25790</v>
      </c>
      <c r="B30" s="23" t="s">
        <v>64</v>
      </c>
      <c r="C30" s="24">
        <v>72805</v>
      </c>
      <c r="D30" s="31">
        <v>26474984</v>
      </c>
      <c r="E30" s="26">
        <v>3056524</v>
      </c>
      <c r="F30" s="27">
        <v>45253</v>
      </c>
      <c r="G30" s="27">
        <v>45260</v>
      </c>
      <c r="H30" s="27">
        <v>45260</v>
      </c>
      <c r="I30" s="32" t="s">
        <v>368</v>
      </c>
    </row>
    <row r="31" spans="1:9" ht="15.75" thickBot="1" x14ac:dyDescent="0.3">
      <c r="A31" s="22">
        <v>25790</v>
      </c>
      <c r="B31" s="23" t="s">
        <v>64</v>
      </c>
      <c r="C31" s="24">
        <v>72806</v>
      </c>
      <c r="D31" s="31">
        <v>14184491</v>
      </c>
      <c r="E31" s="26">
        <v>3598279</v>
      </c>
      <c r="F31" s="27">
        <v>45254</v>
      </c>
      <c r="G31" s="27">
        <v>45260</v>
      </c>
      <c r="H31" s="27">
        <v>45260</v>
      </c>
      <c r="I31" s="32" t="s">
        <v>368</v>
      </c>
    </row>
  </sheetData>
  <autoFilter ref="A1:H15">
    <filterColumn colId="2">
      <colorFilter dxfId="1"/>
    </filterColumn>
  </autoFilter>
  <conditionalFormatting sqref="C1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MEGA nháp</vt:lpstr>
      <vt:lpstr>check NCC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2023-11-13T03:31:45Z</dcterms:created>
  <dcterms:modified xsi:type="dcterms:W3CDTF">2023-12-14T09:33:52Z</dcterms:modified>
</cp:coreProperties>
</file>