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eck lệch bán hàng - XT" sheetId="26" r:id="rId5"/>
  </sheets>
  <externalReferences>
    <externalReference r:id="rId6"/>
  </externalReferences>
  <definedNames>
    <definedName name="_xlnm._FilterDatabase" localSheetId="4" hidden="1">'Check lệch bán hàng - XT'!$A$1:$Q$455</definedName>
    <definedName name="_xlnm._FilterDatabase" localSheetId="1" hidden="1">'Chi Tiết Bán Hàng'!$A$1:$M$92</definedName>
    <definedName name="_xlnm._FilterDatabase" localSheetId="2" hidden="1">'Hàng trả'!$A$1:$H$23</definedName>
    <definedName name="_xlnm._FilterDatabase" localSheetId="3" hidden="1">'Hỗ trợ'!$A$1:$I$9</definedName>
  </definedNames>
  <calcPr calcId="162913"/>
</workbook>
</file>

<file path=xl/calcChain.xml><?xml version="1.0" encoding="utf-8"?>
<calcChain xmlns="http://schemas.openxmlformats.org/spreadsheetml/2006/main">
  <c r="G20" i="16" l="1"/>
  <c r="I16" i="16" l="1"/>
  <c r="P455" i="26" l="1"/>
  <c r="H455" i="26"/>
  <c r="P454" i="26"/>
  <c r="Q454" i="26" s="1"/>
  <c r="H454" i="26"/>
  <c r="P453" i="26"/>
  <c r="Q453" i="26" s="1"/>
  <c r="H453" i="26"/>
  <c r="P452" i="26"/>
  <c r="Q452" i="26" s="1"/>
  <c r="H452" i="26"/>
  <c r="P451" i="26"/>
  <c r="H451" i="26"/>
  <c r="P450" i="26"/>
  <c r="Q450" i="26" s="1"/>
  <c r="H450" i="26"/>
  <c r="P449" i="26"/>
  <c r="Q449" i="26" s="1"/>
  <c r="H449" i="26"/>
  <c r="P448" i="26"/>
  <c r="Q448" i="26" s="1"/>
  <c r="H448" i="26"/>
  <c r="P447" i="26"/>
  <c r="Q447" i="26" s="1"/>
  <c r="H447" i="26"/>
  <c r="P446" i="26"/>
  <c r="Q446" i="26" s="1"/>
  <c r="H446" i="26"/>
  <c r="P445" i="26"/>
  <c r="Q445" i="26" s="1"/>
  <c r="H445" i="26"/>
  <c r="P444" i="26"/>
  <c r="Q444" i="26" s="1"/>
  <c r="H444" i="26"/>
  <c r="P443" i="26"/>
  <c r="Q443" i="26" s="1"/>
  <c r="H443" i="26"/>
  <c r="P442" i="26"/>
  <c r="Q442" i="26" s="1"/>
  <c r="H442" i="26"/>
  <c r="P441" i="26"/>
  <c r="Q441" i="26" s="1"/>
  <c r="H441" i="26"/>
  <c r="P440" i="26"/>
  <c r="Q440" i="26" s="1"/>
  <c r="H440" i="26"/>
  <c r="P439" i="26"/>
  <c r="H439" i="26"/>
  <c r="H458" i="26" s="1"/>
  <c r="P438" i="26"/>
  <c r="Q438" i="26" s="1"/>
  <c r="H438" i="26"/>
  <c r="P437" i="26"/>
  <c r="Q437" i="26" s="1"/>
  <c r="H437" i="26"/>
  <c r="P436" i="26"/>
  <c r="Q436" i="26" s="1"/>
  <c r="H436" i="26"/>
  <c r="P435" i="26"/>
  <c r="Q435" i="26" s="1"/>
  <c r="H435" i="26"/>
  <c r="P434" i="26"/>
  <c r="Q434" i="26" s="1"/>
  <c r="H434" i="26"/>
  <c r="P433" i="26"/>
  <c r="Q433" i="26" s="1"/>
  <c r="H433" i="26"/>
  <c r="P432" i="26"/>
  <c r="Q432" i="26" s="1"/>
  <c r="H432" i="26"/>
  <c r="P431" i="26"/>
  <c r="Q431" i="26" s="1"/>
  <c r="H431" i="26"/>
  <c r="P430" i="26"/>
  <c r="Q430" i="26" s="1"/>
  <c r="H430" i="26"/>
  <c r="P429" i="26"/>
  <c r="Q429" i="26" s="1"/>
  <c r="H429" i="26"/>
  <c r="P428" i="26"/>
  <c r="Q428" i="26" s="1"/>
  <c r="H428" i="26"/>
  <c r="P427" i="26"/>
  <c r="H427" i="26"/>
  <c r="P426" i="26"/>
  <c r="Q426" i="26" s="1"/>
  <c r="H426" i="26"/>
  <c r="P425" i="26"/>
  <c r="Q425" i="26" s="1"/>
  <c r="H425" i="26"/>
  <c r="P424" i="26"/>
  <c r="Q424" i="26" s="1"/>
  <c r="H424" i="26"/>
  <c r="P423" i="26"/>
  <c r="Q423" i="26" s="1"/>
  <c r="H423" i="26"/>
  <c r="P422" i="26"/>
  <c r="Q422" i="26" s="1"/>
  <c r="H422" i="26"/>
  <c r="P421" i="26"/>
  <c r="Q421" i="26" s="1"/>
  <c r="H421" i="26"/>
  <c r="P420" i="26"/>
  <c r="Q420" i="26" s="1"/>
  <c r="H420" i="26"/>
  <c r="P419" i="26"/>
  <c r="Q419" i="26" s="1"/>
  <c r="H419" i="26"/>
  <c r="P418" i="26"/>
  <c r="Q418" i="26" s="1"/>
  <c r="H418" i="26"/>
  <c r="P417" i="26"/>
  <c r="Q417" i="26" s="1"/>
  <c r="H417" i="26"/>
  <c r="P416" i="26"/>
  <c r="Q416" i="26" s="1"/>
  <c r="H416" i="26"/>
  <c r="P415" i="26"/>
  <c r="H415" i="26"/>
  <c r="P414" i="26"/>
  <c r="Q414" i="26" s="1"/>
  <c r="H414" i="26"/>
  <c r="P413" i="26"/>
  <c r="Q413" i="26" s="1"/>
  <c r="H413" i="26"/>
  <c r="P412" i="26"/>
  <c r="Q412" i="26" s="1"/>
  <c r="H412" i="26"/>
  <c r="P411" i="26"/>
  <c r="Q411" i="26" s="1"/>
  <c r="H411" i="26"/>
  <c r="P410" i="26"/>
  <c r="Q410" i="26" s="1"/>
  <c r="H410" i="26"/>
  <c r="P409" i="26"/>
  <c r="Q409" i="26" s="1"/>
  <c r="H409" i="26"/>
  <c r="P408" i="26"/>
  <c r="Q408" i="26" s="1"/>
  <c r="H408" i="26"/>
  <c r="P407" i="26"/>
  <c r="Q407" i="26" s="1"/>
  <c r="H407" i="26"/>
  <c r="P406" i="26"/>
  <c r="Q406" i="26" s="1"/>
  <c r="H406" i="26"/>
  <c r="P405" i="26"/>
  <c r="Q405" i="26" s="1"/>
  <c r="H405" i="26"/>
  <c r="P404" i="26"/>
  <c r="Q404" i="26" s="1"/>
  <c r="H404" i="26"/>
  <c r="P403" i="26"/>
  <c r="H403" i="26"/>
  <c r="P402" i="26"/>
  <c r="Q402" i="26" s="1"/>
  <c r="H402" i="26"/>
  <c r="P401" i="26"/>
  <c r="Q401" i="26" s="1"/>
  <c r="H401" i="26"/>
  <c r="P400" i="26"/>
  <c r="Q400" i="26" s="1"/>
  <c r="H400" i="26"/>
  <c r="P399" i="26"/>
  <c r="Q399" i="26" s="1"/>
  <c r="H399" i="26"/>
  <c r="P398" i="26"/>
  <c r="Q398" i="26" s="1"/>
  <c r="H398" i="26"/>
  <c r="P397" i="26"/>
  <c r="Q397" i="26" s="1"/>
  <c r="H397" i="26"/>
  <c r="P396" i="26"/>
  <c r="Q396" i="26" s="1"/>
  <c r="H396" i="26"/>
  <c r="P395" i="26"/>
  <c r="Q395" i="26" s="1"/>
  <c r="H395" i="26"/>
  <c r="P394" i="26"/>
  <c r="Q394" i="26" s="1"/>
  <c r="H394" i="26"/>
  <c r="P393" i="26"/>
  <c r="Q393" i="26" s="1"/>
  <c r="H393" i="26"/>
  <c r="P392" i="26"/>
  <c r="Q392" i="26" s="1"/>
  <c r="H392" i="26"/>
  <c r="P391" i="26"/>
  <c r="H391" i="26"/>
  <c r="P390" i="26"/>
  <c r="Q390" i="26" s="1"/>
  <c r="H390" i="26"/>
  <c r="P389" i="26"/>
  <c r="Q389" i="26" s="1"/>
  <c r="H389" i="26"/>
  <c r="P388" i="26"/>
  <c r="Q388" i="26" s="1"/>
  <c r="H388" i="26"/>
  <c r="P387" i="26"/>
  <c r="Q387" i="26" s="1"/>
  <c r="H387" i="26"/>
  <c r="P386" i="26"/>
  <c r="Q386" i="26" s="1"/>
  <c r="H386" i="26"/>
  <c r="P385" i="26"/>
  <c r="Q385" i="26" s="1"/>
  <c r="H385" i="26"/>
  <c r="P384" i="26"/>
  <c r="H384" i="26"/>
  <c r="P383" i="26"/>
  <c r="Q383" i="26" s="1"/>
  <c r="H383" i="26"/>
  <c r="P382" i="26"/>
  <c r="Q382" i="26" s="1"/>
  <c r="H382" i="26"/>
  <c r="P381" i="26"/>
  <c r="Q381" i="26" s="1"/>
  <c r="H381" i="26"/>
  <c r="P380" i="26"/>
  <c r="Q380" i="26" s="1"/>
  <c r="H380" i="26"/>
  <c r="P379" i="26"/>
  <c r="H379" i="26"/>
  <c r="P378" i="26"/>
  <c r="Q378" i="26" s="1"/>
  <c r="H378" i="26"/>
  <c r="P377" i="26"/>
  <c r="Q377" i="26" s="1"/>
  <c r="H377" i="26"/>
  <c r="P376" i="26"/>
  <c r="H376" i="26"/>
  <c r="P375" i="26"/>
  <c r="Q375" i="26" s="1"/>
  <c r="H375" i="26"/>
  <c r="P374" i="26"/>
  <c r="Q374" i="26" s="1"/>
  <c r="H374" i="26"/>
  <c r="P373" i="26"/>
  <c r="Q373" i="26" s="1"/>
  <c r="H373" i="26"/>
  <c r="P372" i="26"/>
  <c r="H372" i="26"/>
  <c r="P371" i="26"/>
  <c r="Q371" i="26" s="1"/>
  <c r="H371" i="26"/>
  <c r="P370" i="26"/>
  <c r="Q370" i="26" s="1"/>
  <c r="H370" i="26"/>
  <c r="P369" i="26"/>
  <c r="Q369" i="26" s="1"/>
  <c r="H369" i="26"/>
  <c r="P368" i="26"/>
  <c r="Q368" i="26" s="1"/>
  <c r="H368" i="26"/>
  <c r="P367" i="26"/>
  <c r="H367" i="26"/>
  <c r="P366" i="26"/>
  <c r="Q366" i="26" s="1"/>
  <c r="H366" i="26"/>
  <c r="P365" i="26"/>
  <c r="Q365" i="26" s="1"/>
  <c r="H365" i="26"/>
  <c r="P364" i="26"/>
  <c r="H364" i="26"/>
  <c r="P363" i="26"/>
  <c r="Q363" i="26" s="1"/>
  <c r="H363" i="26"/>
  <c r="P362" i="26"/>
  <c r="Q362" i="26" s="1"/>
  <c r="H362" i="26"/>
  <c r="P361" i="26"/>
  <c r="Q361" i="26" s="1"/>
  <c r="H361" i="26"/>
  <c r="P360" i="26"/>
  <c r="H360" i="26"/>
  <c r="P359" i="26"/>
  <c r="Q359" i="26" s="1"/>
  <c r="H359" i="26"/>
  <c r="P358" i="26"/>
  <c r="Q358" i="26" s="1"/>
  <c r="H358" i="26"/>
  <c r="P357" i="26"/>
  <c r="Q357" i="26" s="1"/>
  <c r="H357" i="26"/>
  <c r="P356" i="26"/>
  <c r="Q356" i="26" s="1"/>
  <c r="H356" i="26"/>
  <c r="P355" i="26"/>
  <c r="H355" i="26"/>
  <c r="P354" i="26"/>
  <c r="Q354" i="26" s="1"/>
  <c r="H354" i="26"/>
  <c r="P353" i="26"/>
  <c r="Q353" i="26" s="1"/>
  <c r="H353" i="26"/>
  <c r="P352" i="26"/>
  <c r="Q352" i="26" s="1"/>
  <c r="H352" i="26"/>
  <c r="P351" i="26"/>
  <c r="Q351" i="26" s="1"/>
  <c r="H351" i="26"/>
  <c r="P350" i="26"/>
  <c r="Q350" i="26" s="1"/>
  <c r="H350" i="26"/>
  <c r="P349" i="26"/>
  <c r="Q349" i="26" s="1"/>
  <c r="H349" i="26"/>
  <c r="P348" i="26"/>
  <c r="H348" i="26"/>
  <c r="P347" i="26"/>
  <c r="Q347" i="26" s="1"/>
  <c r="H347" i="26"/>
  <c r="P346" i="26"/>
  <c r="Q346" i="26" s="1"/>
  <c r="H346" i="26"/>
  <c r="P345" i="26"/>
  <c r="Q345" i="26" s="1"/>
  <c r="H345" i="26"/>
  <c r="P344" i="26"/>
  <c r="Q344" i="26" s="1"/>
  <c r="H344" i="26"/>
  <c r="P343" i="26"/>
  <c r="H343" i="26"/>
  <c r="P342" i="26"/>
  <c r="Q342" i="26" s="1"/>
  <c r="H342" i="26"/>
  <c r="P341" i="26"/>
  <c r="Q341" i="26" s="1"/>
  <c r="H341" i="26"/>
  <c r="P340" i="26"/>
  <c r="Q340" i="26" s="1"/>
  <c r="H340" i="26"/>
  <c r="P339" i="26"/>
  <c r="Q339" i="26" s="1"/>
  <c r="H339" i="26"/>
  <c r="P338" i="26"/>
  <c r="Q338" i="26" s="1"/>
  <c r="H338" i="26"/>
  <c r="P337" i="26"/>
  <c r="Q337" i="26" s="1"/>
  <c r="H337" i="26"/>
  <c r="P336" i="26"/>
  <c r="H336" i="26"/>
  <c r="P335" i="26"/>
  <c r="Q335" i="26" s="1"/>
  <c r="H335" i="26"/>
  <c r="P334" i="26"/>
  <c r="Q334" i="26" s="1"/>
  <c r="H334" i="26"/>
  <c r="P333" i="26"/>
  <c r="Q333" i="26" s="1"/>
  <c r="H333" i="26"/>
  <c r="P332" i="26"/>
  <c r="Q332" i="26" s="1"/>
  <c r="H332" i="26"/>
  <c r="P331" i="26"/>
  <c r="H331" i="26"/>
  <c r="P330" i="26"/>
  <c r="Q330" i="26" s="1"/>
  <c r="H330" i="26"/>
  <c r="P329" i="26"/>
  <c r="Q329" i="26" s="1"/>
  <c r="H329" i="26"/>
  <c r="P328" i="26"/>
  <c r="Q328" i="26" s="1"/>
  <c r="H328" i="26"/>
  <c r="P327" i="26"/>
  <c r="Q327" i="26" s="1"/>
  <c r="H327" i="26"/>
  <c r="P326" i="26"/>
  <c r="Q326" i="26" s="1"/>
  <c r="H326" i="26"/>
  <c r="P325" i="26"/>
  <c r="Q325" i="26" s="1"/>
  <c r="H325" i="26"/>
  <c r="P324" i="26"/>
  <c r="H324" i="26"/>
  <c r="P323" i="26"/>
  <c r="Q323" i="26" s="1"/>
  <c r="H323" i="26"/>
  <c r="P322" i="26"/>
  <c r="Q322" i="26" s="1"/>
  <c r="H322" i="26"/>
  <c r="P321" i="26"/>
  <c r="Q321" i="26" s="1"/>
  <c r="H321" i="26"/>
  <c r="P320" i="26"/>
  <c r="Q320" i="26" s="1"/>
  <c r="H320" i="26"/>
  <c r="P319" i="26"/>
  <c r="H319" i="26"/>
  <c r="P318" i="26"/>
  <c r="Q318" i="26" s="1"/>
  <c r="H318" i="26"/>
  <c r="P317" i="26"/>
  <c r="Q317" i="26" s="1"/>
  <c r="H317" i="26"/>
  <c r="P316" i="26"/>
  <c r="Q316" i="26" s="1"/>
  <c r="H316" i="26"/>
  <c r="P315" i="26"/>
  <c r="Q315" i="26" s="1"/>
  <c r="H315" i="26"/>
  <c r="P314" i="26"/>
  <c r="Q314" i="26" s="1"/>
  <c r="H314" i="26"/>
  <c r="P313" i="26"/>
  <c r="Q313" i="26" s="1"/>
  <c r="H313" i="26"/>
  <c r="P312" i="26"/>
  <c r="H312" i="26"/>
  <c r="P311" i="26"/>
  <c r="Q311" i="26" s="1"/>
  <c r="H311" i="26"/>
  <c r="P310" i="26"/>
  <c r="Q310" i="26" s="1"/>
  <c r="H310" i="26"/>
  <c r="P309" i="26"/>
  <c r="Q309" i="26" s="1"/>
  <c r="H309" i="26"/>
  <c r="P308" i="26"/>
  <c r="Q308" i="26" s="1"/>
  <c r="H308" i="26"/>
  <c r="P307" i="26"/>
  <c r="H307" i="26"/>
  <c r="P306" i="26"/>
  <c r="Q306" i="26" s="1"/>
  <c r="H306" i="26"/>
  <c r="P305" i="26"/>
  <c r="Q305" i="26" s="1"/>
  <c r="H305" i="26"/>
  <c r="P304" i="26"/>
  <c r="Q304" i="26" s="1"/>
  <c r="H304" i="26"/>
  <c r="P303" i="26"/>
  <c r="Q303" i="26" s="1"/>
  <c r="H303" i="26"/>
  <c r="P302" i="26"/>
  <c r="Q302" i="26" s="1"/>
  <c r="H302" i="26"/>
  <c r="P301" i="26"/>
  <c r="Q301" i="26" s="1"/>
  <c r="H301" i="26"/>
  <c r="P300" i="26"/>
  <c r="H300" i="26"/>
  <c r="P299" i="26"/>
  <c r="Q299" i="26" s="1"/>
  <c r="H299" i="26"/>
  <c r="P298" i="26"/>
  <c r="Q298" i="26" s="1"/>
  <c r="H298" i="26"/>
  <c r="P297" i="26"/>
  <c r="Q297" i="26" s="1"/>
  <c r="H297" i="26"/>
  <c r="P296" i="26"/>
  <c r="Q296" i="26" s="1"/>
  <c r="H296" i="26"/>
  <c r="P295" i="26"/>
  <c r="Q295" i="26" s="1"/>
  <c r="H295" i="26"/>
  <c r="P294" i="26"/>
  <c r="Q294" i="26" s="1"/>
  <c r="H294" i="26"/>
  <c r="P293" i="26"/>
  <c r="Q293" i="26" s="1"/>
  <c r="H293" i="26"/>
  <c r="P292" i="26"/>
  <c r="Q292" i="26" s="1"/>
  <c r="H292" i="26"/>
  <c r="P291" i="26"/>
  <c r="Q291" i="26" s="1"/>
  <c r="H291" i="26"/>
  <c r="P290" i="26"/>
  <c r="Q290" i="26" s="1"/>
  <c r="H290" i="26"/>
  <c r="P289" i="26"/>
  <c r="Q289" i="26" s="1"/>
  <c r="H289" i="26"/>
  <c r="P288" i="26"/>
  <c r="H288" i="26"/>
  <c r="P287" i="26"/>
  <c r="Q287" i="26" s="1"/>
  <c r="H287" i="26"/>
  <c r="P286" i="26"/>
  <c r="Q286" i="26" s="1"/>
  <c r="H286" i="26"/>
  <c r="P285" i="26"/>
  <c r="Q285" i="26" s="1"/>
  <c r="H285" i="26"/>
  <c r="P284" i="26"/>
  <c r="Q284" i="26" s="1"/>
  <c r="H284" i="26"/>
  <c r="P283" i="26"/>
  <c r="Q283" i="26" s="1"/>
  <c r="H283" i="26"/>
  <c r="P282" i="26"/>
  <c r="Q282" i="26" s="1"/>
  <c r="H282" i="26"/>
  <c r="P281" i="26"/>
  <c r="Q281" i="26" s="1"/>
  <c r="H281" i="26"/>
  <c r="P280" i="26"/>
  <c r="Q280" i="26" s="1"/>
  <c r="H280" i="26"/>
  <c r="P279" i="26"/>
  <c r="Q279" i="26" s="1"/>
  <c r="H279" i="26"/>
  <c r="P278" i="26"/>
  <c r="Q278" i="26" s="1"/>
  <c r="H278" i="26"/>
  <c r="P277" i="26"/>
  <c r="Q277" i="26" s="1"/>
  <c r="H277" i="26"/>
  <c r="P276" i="26"/>
  <c r="H276" i="26"/>
  <c r="P275" i="26"/>
  <c r="Q275" i="26" s="1"/>
  <c r="H275" i="26"/>
  <c r="P274" i="26"/>
  <c r="Q274" i="26" s="1"/>
  <c r="H274" i="26"/>
  <c r="P273" i="26"/>
  <c r="Q273" i="26" s="1"/>
  <c r="H273" i="26"/>
  <c r="P272" i="26"/>
  <c r="Q272" i="26" s="1"/>
  <c r="H272" i="26"/>
  <c r="P271" i="26"/>
  <c r="Q271" i="26" s="1"/>
  <c r="H271" i="26"/>
  <c r="P270" i="26"/>
  <c r="H270" i="26"/>
  <c r="P269" i="26"/>
  <c r="Q269" i="26" s="1"/>
  <c r="H269" i="26"/>
  <c r="P268" i="26"/>
  <c r="Q268" i="26" s="1"/>
  <c r="H268" i="26"/>
  <c r="P267" i="26"/>
  <c r="Q267" i="26" s="1"/>
  <c r="H267" i="26"/>
  <c r="P266" i="26"/>
  <c r="Q266" i="26" s="1"/>
  <c r="H266" i="26"/>
  <c r="P265" i="26"/>
  <c r="Q265" i="26" s="1"/>
  <c r="H265" i="26"/>
  <c r="P264" i="26"/>
  <c r="H264" i="26"/>
  <c r="P263" i="26"/>
  <c r="Q263" i="26" s="1"/>
  <c r="H263" i="26"/>
  <c r="P262" i="26"/>
  <c r="Q262" i="26" s="1"/>
  <c r="H262" i="26"/>
  <c r="P261" i="26"/>
  <c r="Q261" i="26" s="1"/>
  <c r="H261" i="26"/>
  <c r="P260" i="26"/>
  <c r="Q260" i="26" s="1"/>
  <c r="H260" i="26"/>
  <c r="P259" i="26"/>
  <c r="Q259" i="26" s="1"/>
  <c r="H259" i="26"/>
  <c r="P258" i="26"/>
  <c r="H258" i="26"/>
  <c r="P257" i="26"/>
  <c r="Q257" i="26" s="1"/>
  <c r="H257" i="26"/>
  <c r="P256" i="26"/>
  <c r="Q256" i="26" s="1"/>
  <c r="H256" i="26"/>
  <c r="P255" i="26"/>
  <c r="Q255" i="26" s="1"/>
  <c r="H255" i="26"/>
  <c r="P254" i="26"/>
  <c r="Q254" i="26" s="1"/>
  <c r="H254" i="26"/>
  <c r="P253" i="26"/>
  <c r="Q253" i="26" s="1"/>
  <c r="H253" i="26"/>
  <c r="P252" i="26"/>
  <c r="H252" i="26"/>
  <c r="P251" i="26"/>
  <c r="Q251" i="26" s="1"/>
  <c r="H251" i="26"/>
  <c r="P250" i="26"/>
  <c r="Q250" i="26" s="1"/>
  <c r="H250" i="26"/>
  <c r="P249" i="26"/>
  <c r="Q249" i="26" s="1"/>
  <c r="H249" i="26"/>
  <c r="P248" i="26"/>
  <c r="Q248" i="26" s="1"/>
  <c r="H248" i="26"/>
  <c r="P247" i="26"/>
  <c r="Q247" i="26" s="1"/>
  <c r="H247" i="26"/>
  <c r="P246" i="26"/>
  <c r="H246" i="26"/>
  <c r="P245" i="26"/>
  <c r="Q245" i="26" s="1"/>
  <c r="H245" i="26"/>
  <c r="P244" i="26"/>
  <c r="Q244" i="26" s="1"/>
  <c r="H244" i="26"/>
  <c r="P243" i="26"/>
  <c r="Q243" i="26" s="1"/>
  <c r="H243" i="26"/>
  <c r="P242" i="26"/>
  <c r="Q242" i="26" s="1"/>
  <c r="H242" i="26"/>
  <c r="P241" i="26"/>
  <c r="Q241" i="26" s="1"/>
  <c r="H241" i="26"/>
  <c r="P240" i="26"/>
  <c r="H240" i="26"/>
  <c r="P239" i="26"/>
  <c r="Q239" i="26" s="1"/>
  <c r="H239" i="26"/>
  <c r="P238" i="26"/>
  <c r="Q238" i="26" s="1"/>
  <c r="H238" i="26"/>
  <c r="P237" i="26"/>
  <c r="Q237" i="26" s="1"/>
  <c r="H237" i="26"/>
  <c r="P236" i="26"/>
  <c r="Q236" i="26" s="1"/>
  <c r="H236" i="26"/>
  <c r="P235" i="26"/>
  <c r="Q235" i="26" s="1"/>
  <c r="H235" i="26"/>
  <c r="P234" i="26"/>
  <c r="H234" i="26"/>
  <c r="P233" i="26"/>
  <c r="Q233" i="26" s="1"/>
  <c r="H233" i="26"/>
  <c r="P232" i="26"/>
  <c r="Q232" i="26" s="1"/>
  <c r="H232" i="26"/>
  <c r="P231" i="26"/>
  <c r="Q231" i="26" s="1"/>
  <c r="H231" i="26"/>
  <c r="P230" i="26"/>
  <c r="Q230" i="26" s="1"/>
  <c r="H230" i="26"/>
  <c r="P229" i="26"/>
  <c r="Q229" i="26" s="1"/>
  <c r="H229" i="26"/>
  <c r="P228" i="26"/>
  <c r="H228" i="26"/>
  <c r="P227" i="26"/>
  <c r="Q227" i="26" s="1"/>
  <c r="H227" i="26"/>
  <c r="P226" i="26"/>
  <c r="Q226" i="26" s="1"/>
  <c r="H226" i="26"/>
  <c r="P225" i="26"/>
  <c r="Q225" i="26" s="1"/>
  <c r="H225" i="26"/>
  <c r="P224" i="26"/>
  <c r="Q224" i="26" s="1"/>
  <c r="H224" i="26"/>
  <c r="P223" i="26"/>
  <c r="Q223" i="26" s="1"/>
  <c r="H223" i="26"/>
  <c r="P222" i="26"/>
  <c r="H222" i="26"/>
  <c r="P221" i="26"/>
  <c r="Q221" i="26" s="1"/>
  <c r="H221" i="26"/>
  <c r="P220" i="26"/>
  <c r="Q220" i="26" s="1"/>
  <c r="H220" i="26"/>
  <c r="P219" i="26"/>
  <c r="Q219" i="26" s="1"/>
  <c r="H219" i="26"/>
  <c r="P218" i="26"/>
  <c r="Q218" i="26" s="1"/>
  <c r="H218" i="26"/>
  <c r="P217" i="26"/>
  <c r="Q217" i="26" s="1"/>
  <c r="H217" i="26"/>
  <c r="P216" i="26"/>
  <c r="H216" i="26"/>
  <c r="P215" i="26"/>
  <c r="Q215" i="26" s="1"/>
  <c r="H215" i="26"/>
  <c r="P214" i="26"/>
  <c r="Q214" i="26" s="1"/>
  <c r="H214" i="26"/>
  <c r="P213" i="26"/>
  <c r="Q213" i="26" s="1"/>
  <c r="H213" i="26"/>
  <c r="P212" i="26"/>
  <c r="Q212" i="26" s="1"/>
  <c r="H212" i="26"/>
  <c r="P211" i="26"/>
  <c r="Q211" i="26" s="1"/>
  <c r="H211" i="26"/>
  <c r="P210" i="26"/>
  <c r="H210" i="26"/>
  <c r="P209" i="26"/>
  <c r="Q209" i="26" s="1"/>
  <c r="H209" i="26"/>
  <c r="P208" i="26"/>
  <c r="Q208" i="26" s="1"/>
  <c r="H208" i="26"/>
  <c r="P207" i="26"/>
  <c r="Q207" i="26" s="1"/>
  <c r="H207" i="26"/>
  <c r="P206" i="26"/>
  <c r="Q206" i="26" s="1"/>
  <c r="H206" i="26"/>
  <c r="P205" i="26"/>
  <c r="Q205" i="26" s="1"/>
  <c r="H205" i="26"/>
  <c r="P204" i="26"/>
  <c r="H204" i="26"/>
  <c r="P203" i="26"/>
  <c r="Q203" i="26" s="1"/>
  <c r="H203" i="26"/>
  <c r="P202" i="26"/>
  <c r="Q202" i="26" s="1"/>
  <c r="H202" i="26"/>
  <c r="P201" i="26"/>
  <c r="Q201" i="26" s="1"/>
  <c r="H201" i="26"/>
  <c r="P200" i="26"/>
  <c r="Q200" i="26" s="1"/>
  <c r="H200" i="26"/>
  <c r="P199" i="26"/>
  <c r="Q199" i="26" s="1"/>
  <c r="H199" i="26"/>
  <c r="P198" i="26"/>
  <c r="H198" i="26"/>
  <c r="P197" i="26"/>
  <c r="Q197" i="26" s="1"/>
  <c r="H197" i="26"/>
  <c r="P196" i="26"/>
  <c r="Q196" i="26" s="1"/>
  <c r="H196" i="26"/>
  <c r="P195" i="26"/>
  <c r="Q195" i="26" s="1"/>
  <c r="H195" i="26"/>
  <c r="P194" i="26"/>
  <c r="Q194" i="26" s="1"/>
  <c r="H194" i="26"/>
  <c r="P193" i="26"/>
  <c r="Q193" i="26" s="1"/>
  <c r="H193" i="26"/>
  <c r="P192" i="26"/>
  <c r="H192" i="26"/>
  <c r="P191" i="26"/>
  <c r="Q191" i="26" s="1"/>
  <c r="H191" i="26"/>
  <c r="P190" i="26"/>
  <c r="Q190" i="26" s="1"/>
  <c r="H190" i="26"/>
  <c r="P189" i="26"/>
  <c r="Q189" i="26" s="1"/>
  <c r="H189" i="26"/>
  <c r="P188" i="26"/>
  <c r="Q188" i="26" s="1"/>
  <c r="H188" i="26"/>
  <c r="P187" i="26"/>
  <c r="Q187" i="26" s="1"/>
  <c r="H187" i="26"/>
  <c r="P186" i="26"/>
  <c r="H186" i="26"/>
  <c r="P185" i="26"/>
  <c r="Q185" i="26" s="1"/>
  <c r="H185" i="26"/>
  <c r="P184" i="26"/>
  <c r="Q184" i="26" s="1"/>
  <c r="H184" i="26"/>
  <c r="P183" i="26"/>
  <c r="Q183" i="26" s="1"/>
  <c r="H183" i="26"/>
  <c r="P182" i="26"/>
  <c r="Q182" i="26" s="1"/>
  <c r="H182" i="26"/>
  <c r="P181" i="26"/>
  <c r="Q181" i="26" s="1"/>
  <c r="H181" i="26"/>
  <c r="P180" i="26"/>
  <c r="H180" i="26"/>
  <c r="P179" i="26"/>
  <c r="Q179" i="26" s="1"/>
  <c r="H179" i="26"/>
  <c r="P178" i="26"/>
  <c r="Q178" i="26" s="1"/>
  <c r="H178" i="26"/>
  <c r="P177" i="26"/>
  <c r="Q177" i="26" s="1"/>
  <c r="H177" i="26"/>
  <c r="P176" i="26"/>
  <c r="Q176" i="26" s="1"/>
  <c r="H176" i="26"/>
  <c r="P175" i="26"/>
  <c r="Q175" i="26" s="1"/>
  <c r="H175" i="26"/>
  <c r="P174" i="26"/>
  <c r="H174" i="26"/>
  <c r="P173" i="26"/>
  <c r="Q173" i="26" s="1"/>
  <c r="H173" i="26"/>
  <c r="P172" i="26"/>
  <c r="Q172" i="26" s="1"/>
  <c r="H172" i="26"/>
  <c r="P171" i="26"/>
  <c r="Q171" i="26" s="1"/>
  <c r="H171" i="26"/>
  <c r="P170" i="26"/>
  <c r="Q170" i="26" s="1"/>
  <c r="H170" i="26"/>
  <c r="P169" i="26"/>
  <c r="Q169" i="26" s="1"/>
  <c r="H169" i="26"/>
  <c r="P168" i="26"/>
  <c r="H168" i="26"/>
  <c r="P167" i="26"/>
  <c r="Q167" i="26" s="1"/>
  <c r="H167" i="26"/>
  <c r="P166" i="26"/>
  <c r="Q166" i="26" s="1"/>
  <c r="H166" i="26"/>
  <c r="P165" i="26"/>
  <c r="Q165" i="26" s="1"/>
  <c r="H165" i="26"/>
  <c r="P164" i="26"/>
  <c r="Q164" i="26" s="1"/>
  <c r="H164" i="26"/>
  <c r="P163" i="26"/>
  <c r="Q163" i="26" s="1"/>
  <c r="H163" i="26"/>
  <c r="P162" i="26"/>
  <c r="H162" i="26"/>
  <c r="P161" i="26"/>
  <c r="Q161" i="26" s="1"/>
  <c r="H161" i="26"/>
  <c r="P160" i="26"/>
  <c r="Q160" i="26" s="1"/>
  <c r="H160" i="26"/>
  <c r="P159" i="26"/>
  <c r="Q159" i="26" s="1"/>
  <c r="H159" i="26"/>
  <c r="P158" i="26"/>
  <c r="Q158" i="26" s="1"/>
  <c r="H158" i="26"/>
  <c r="P157" i="26"/>
  <c r="Q157" i="26" s="1"/>
  <c r="H157" i="26"/>
  <c r="P156" i="26"/>
  <c r="H156" i="26"/>
  <c r="P155" i="26"/>
  <c r="Q155" i="26" s="1"/>
  <c r="H155" i="26"/>
  <c r="P154" i="26"/>
  <c r="Q154" i="26" s="1"/>
  <c r="H154" i="26"/>
  <c r="P153" i="26"/>
  <c r="Q153" i="26" s="1"/>
  <c r="H153" i="26"/>
  <c r="P152" i="26"/>
  <c r="Q152" i="26" s="1"/>
  <c r="H152" i="26"/>
  <c r="P151" i="26"/>
  <c r="Q151" i="26" s="1"/>
  <c r="H151" i="26"/>
  <c r="P150" i="26"/>
  <c r="H150" i="26"/>
  <c r="P149" i="26"/>
  <c r="Q149" i="26" s="1"/>
  <c r="H149" i="26"/>
  <c r="P148" i="26"/>
  <c r="Q148" i="26" s="1"/>
  <c r="H148" i="26"/>
  <c r="P147" i="26"/>
  <c r="Q147" i="26" s="1"/>
  <c r="H147" i="26"/>
  <c r="P146" i="26"/>
  <c r="Q146" i="26" s="1"/>
  <c r="H146" i="26"/>
  <c r="P145" i="26"/>
  <c r="Q145" i="26" s="1"/>
  <c r="H145" i="26"/>
  <c r="P144" i="26"/>
  <c r="H144" i="26"/>
  <c r="P143" i="26"/>
  <c r="Q143" i="26" s="1"/>
  <c r="H143" i="26"/>
  <c r="P142" i="26"/>
  <c r="Q142" i="26" s="1"/>
  <c r="H142" i="26"/>
  <c r="P141" i="26"/>
  <c r="Q141" i="26" s="1"/>
  <c r="H141" i="26"/>
  <c r="P140" i="26"/>
  <c r="Q140" i="26" s="1"/>
  <c r="H140" i="26"/>
  <c r="P139" i="26"/>
  <c r="Q139" i="26" s="1"/>
  <c r="H139" i="26"/>
  <c r="P138" i="26"/>
  <c r="H138" i="26"/>
  <c r="P137" i="26"/>
  <c r="Q137" i="26" s="1"/>
  <c r="H137" i="26"/>
  <c r="P136" i="26"/>
  <c r="H136" i="26"/>
  <c r="Q136" i="26" s="1"/>
  <c r="P135" i="26"/>
  <c r="H135" i="26"/>
  <c r="P134" i="26"/>
  <c r="H134" i="26"/>
  <c r="P133" i="26"/>
  <c r="H133" i="26"/>
  <c r="P132" i="26"/>
  <c r="Q132" i="26" s="1"/>
  <c r="H132" i="26"/>
  <c r="P131" i="26"/>
  <c r="Q131" i="26" s="1"/>
  <c r="H131" i="26"/>
  <c r="P130" i="26"/>
  <c r="Q130" i="26" s="1"/>
  <c r="H130" i="26"/>
  <c r="P129" i="26"/>
  <c r="Q129" i="26" s="1"/>
  <c r="H129" i="26"/>
  <c r="P128" i="26"/>
  <c r="H128" i="26"/>
  <c r="Q128" i="26" s="1"/>
  <c r="P127" i="26"/>
  <c r="H127" i="26"/>
  <c r="P126" i="26"/>
  <c r="H126" i="26"/>
  <c r="P125" i="26"/>
  <c r="H125" i="26"/>
  <c r="P124" i="26"/>
  <c r="Q124" i="26" s="1"/>
  <c r="H124" i="26"/>
  <c r="P123" i="26"/>
  <c r="Q123" i="26" s="1"/>
  <c r="H123" i="26"/>
  <c r="P122" i="26"/>
  <c r="H122" i="26"/>
  <c r="P121" i="26"/>
  <c r="Q121" i="26" s="1"/>
  <c r="H121" i="26"/>
  <c r="P120" i="26"/>
  <c r="H120" i="26"/>
  <c r="Q120" i="26" s="1"/>
  <c r="P119" i="26"/>
  <c r="H119" i="26"/>
  <c r="P118" i="26"/>
  <c r="H118" i="26"/>
  <c r="P117" i="26"/>
  <c r="H117" i="26"/>
  <c r="P116" i="26"/>
  <c r="Q116" i="26" s="1"/>
  <c r="H116" i="26"/>
  <c r="P115" i="26"/>
  <c r="H115" i="26"/>
  <c r="Q115" i="26" s="1"/>
  <c r="P114" i="26"/>
  <c r="Q114" i="26" s="1"/>
  <c r="H114" i="26"/>
  <c r="P113" i="26"/>
  <c r="H113" i="26"/>
  <c r="Q113" i="26" s="1"/>
  <c r="P112" i="26"/>
  <c r="Q112" i="26" s="1"/>
  <c r="H112" i="26"/>
  <c r="P111" i="26"/>
  <c r="H111" i="26"/>
  <c r="Q111" i="26" s="1"/>
  <c r="P110" i="26"/>
  <c r="Q110" i="26" s="1"/>
  <c r="H110" i="26"/>
  <c r="P109" i="26"/>
  <c r="H109" i="26"/>
  <c r="Q109" i="26" s="1"/>
  <c r="P108" i="26"/>
  <c r="Q108" i="26" s="1"/>
  <c r="H108" i="26"/>
  <c r="P107" i="26"/>
  <c r="H107" i="26"/>
  <c r="Q107" i="26" s="1"/>
  <c r="P106" i="26"/>
  <c r="Q106" i="26" s="1"/>
  <c r="H106" i="26"/>
  <c r="P105" i="26"/>
  <c r="H105" i="26"/>
  <c r="Q105" i="26" s="1"/>
  <c r="P104" i="26"/>
  <c r="Q104" i="26" s="1"/>
  <c r="H104" i="26"/>
  <c r="P103" i="26"/>
  <c r="H103" i="26"/>
  <c r="Q103" i="26" s="1"/>
  <c r="P102" i="26"/>
  <c r="Q102" i="26" s="1"/>
  <c r="H102" i="26"/>
  <c r="P101" i="26"/>
  <c r="H101" i="26"/>
  <c r="Q101" i="26" s="1"/>
  <c r="P100" i="26"/>
  <c r="Q100" i="26" s="1"/>
  <c r="H100" i="26"/>
  <c r="P99" i="26"/>
  <c r="H99" i="26"/>
  <c r="Q99" i="26" s="1"/>
  <c r="P98" i="26"/>
  <c r="Q98" i="26" s="1"/>
  <c r="H98" i="26"/>
  <c r="P97" i="26"/>
  <c r="H97" i="26"/>
  <c r="Q97" i="26" s="1"/>
  <c r="P96" i="26"/>
  <c r="Q96" i="26" s="1"/>
  <c r="H96" i="26"/>
  <c r="P95" i="26"/>
  <c r="H95" i="26"/>
  <c r="Q95" i="26" s="1"/>
  <c r="P94" i="26"/>
  <c r="Q94" i="26" s="1"/>
  <c r="H94" i="26"/>
  <c r="P93" i="26"/>
  <c r="Q93" i="26" s="1"/>
  <c r="H93" i="26"/>
  <c r="P92" i="26"/>
  <c r="Q92" i="26" s="1"/>
  <c r="H92" i="26"/>
  <c r="P91" i="26"/>
  <c r="Q91" i="26" s="1"/>
  <c r="H91" i="26"/>
  <c r="P90" i="26"/>
  <c r="Q90" i="26" s="1"/>
  <c r="H90" i="26"/>
  <c r="P89" i="26"/>
  <c r="Q89" i="26" s="1"/>
  <c r="H89" i="26"/>
  <c r="P88" i="26"/>
  <c r="Q88" i="26" s="1"/>
  <c r="H88" i="26"/>
  <c r="P87" i="26"/>
  <c r="Q87" i="26" s="1"/>
  <c r="H87" i="26"/>
  <c r="P86" i="26"/>
  <c r="Q86" i="26" s="1"/>
  <c r="H86" i="26"/>
  <c r="P85" i="26"/>
  <c r="Q85" i="26" s="1"/>
  <c r="H85" i="26"/>
  <c r="P84" i="26"/>
  <c r="Q84" i="26" s="1"/>
  <c r="H84" i="26"/>
  <c r="P83" i="26"/>
  <c r="Q83" i="26" s="1"/>
  <c r="H83" i="26"/>
  <c r="P82" i="26"/>
  <c r="Q82" i="26" s="1"/>
  <c r="H82" i="26"/>
  <c r="P81" i="26"/>
  <c r="Q81" i="26" s="1"/>
  <c r="H81" i="26"/>
  <c r="P80" i="26"/>
  <c r="Q80" i="26" s="1"/>
  <c r="H80" i="26"/>
  <c r="P79" i="26"/>
  <c r="Q79" i="26" s="1"/>
  <c r="H79" i="26"/>
  <c r="P78" i="26"/>
  <c r="Q78" i="26" s="1"/>
  <c r="H78" i="26"/>
  <c r="P77" i="26"/>
  <c r="Q77" i="26" s="1"/>
  <c r="H77" i="26"/>
  <c r="P76" i="26"/>
  <c r="Q76" i="26" s="1"/>
  <c r="H76" i="26"/>
  <c r="P75" i="26"/>
  <c r="Q75" i="26" s="1"/>
  <c r="H75" i="26"/>
  <c r="P74" i="26"/>
  <c r="Q74" i="26" s="1"/>
  <c r="H74" i="26"/>
  <c r="P73" i="26"/>
  <c r="Q73" i="26" s="1"/>
  <c r="H73" i="26"/>
  <c r="P72" i="26"/>
  <c r="Q72" i="26" s="1"/>
  <c r="H72" i="26"/>
  <c r="P71" i="26"/>
  <c r="Q71" i="26" s="1"/>
  <c r="H71" i="26"/>
  <c r="P70" i="26"/>
  <c r="Q70" i="26" s="1"/>
  <c r="H70" i="26"/>
  <c r="P69" i="26"/>
  <c r="Q69" i="26" s="1"/>
  <c r="H69" i="26"/>
  <c r="P68" i="26"/>
  <c r="Q68" i="26" s="1"/>
  <c r="H68" i="26"/>
  <c r="P67" i="26"/>
  <c r="Q67" i="26" s="1"/>
  <c r="H67" i="26"/>
  <c r="P66" i="26"/>
  <c r="Q66" i="26" s="1"/>
  <c r="H66" i="26"/>
  <c r="P65" i="26"/>
  <c r="Q65" i="26" s="1"/>
  <c r="H65" i="26"/>
  <c r="P64" i="26"/>
  <c r="Q64" i="26" s="1"/>
  <c r="H64" i="26"/>
  <c r="P63" i="26"/>
  <c r="Q63" i="26" s="1"/>
  <c r="H63" i="26"/>
  <c r="P62" i="26"/>
  <c r="Q62" i="26" s="1"/>
  <c r="H62" i="26"/>
  <c r="P61" i="26"/>
  <c r="Q61" i="26" s="1"/>
  <c r="H61" i="26"/>
  <c r="P60" i="26"/>
  <c r="Q60" i="26" s="1"/>
  <c r="H60" i="26"/>
  <c r="P59" i="26"/>
  <c r="Q59" i="26" s="1"/>
  <c r="H59" i="26"/>
  <c r="P58" i="26"/>
  <c r="Q58" i="26" s="1"/>
  <c r="H58" i="26"/>
  <c r="P57" i="26"/>
  <c r="Q57" i="26" s="1"/>
  <c r="H57" i="26"/>
  <c r="P56" i="26"/>
  <c r="Q56" i="26" s="1"/>
  <c r="H56" i="26"/>
  <c r="P55" i="26"/>
  <c r="Q55" i="26" s="1"/>
  <c r="H55" i="26"/>
  <c r="P54" i="26"/>
  <c r="Q54" i="26" s="1"/>
  <c r="H54" i="26"/>
  <c r="P53" i="26"/>
  <c r="Q53" i="26" s="1"/>
  <c r="H53" i="26"/>
  <c r="P52" i="26"/>
  <c r="Q52" i="26" s="1"/>
  <c r="H52" i="26"/>
  <c r="P51" i="26"/>
  <c r="Q51" i="26" s="1"/>
  <c r="H51" i="26"/>
  <c r="P50" i="26"/>
  <c r="Q50" i="26" s="1"/>
  <c r="H50" i="26"/>
  <c r="P49" i="26"/>
  <c r="Q49" i="26" s="1"/>
  <c r="H49" i="26"/>
  <c r="P48" i="26"/>
  <c r="Q48" i="26" s="1"/>
  <c r="H48" i="26"/>
  <c r="P47" i="26"/>
  <c r="Q47" i="26" s="1"/>
  <c r="H47" i="26"/>
  <c r="P46" i="26"/>
  <c r="Q46" i="26" s="1"/>
  <c r="H46" i="26"/>
  <c r="P45" i="26"/>
  <c r="Q45" i="26" s="1"/>
  <c r="H45" i="26"/>
  <c r="P44" i="26"/>
  <c r="Q44" i="26" s="1"/>
  <c r="H44" i="26"/>
  <c r="P43" i="26"/>
  <c r="Q43" i="26" s="1"/>
  <c r="H43" i="26"/>
  <c r="P42" i="26"/>
  <c r="Q42" i="26" s="1"/>
  <c r="H42" i="26"/>
  <c r="P41" i="26"/>
  <c r="Q41" i="26" s="1"/>
  <c r="H41" i="26"/>
  <c r="P40" i="26"/>
  <c r="Q40" i="26" s="1"/>
  <c r="H40" i="26"/>
  <c r="P39" i="26"/>
  <c r="Q39" i="26" s="1"/>
  <c r="H39" i="26"/>
  <c r="P38" i="26"/>
  <c r="Q38" i="26" s="1"/>
  <c r="H38" i="26"/>
  <c r="P37" i="26"/>
  <c r="Q37" i="26" s="1"/>
  <c r="H37" i="26"/>
  <c r="P36" i="26"/>
  <c r="Q36" i="26" s="1"/>
  <c r="H36" i="26"/>
  <c r="P35" i="26"/>
  <c r="Q35" i="26" s="1"/>
  <c r="H35" i="26"/>
  <c r="P34" i="26"/>
  <c r="Q34" i="26" s="1"/>
  <c r="H34" i="26"/>
  <c r="P33" i="26"/>
  <c r="Q33" i="26" s="1"/>
  <c r="H33" i="26"/>
  <c r="P32" i="26"/>
  <c r="Q32" i="26" s="1"/>
  <c r="H32" i="26"/>
  <c r="P31" i="26"/>
  <c r="Q31" i="26" s="1"/>
  <c r="H31" i="26"/>
  <c r="P30" i="26"/>
  <c r="Q30" i="26" s="1"/>
  <c r="H30" i="26"/>
  <c r="P29" i="26"/>
  <c r="Q29" i="26" s="1"/>
  <c r="H29" i="26"/>
  <c r="P28" i="26"/>
  <c r="Q28" i="26" s="1"/>
  <c r="H28" i="26"/>
  <c r="P27" i="26"/>
  <c r="Q27" i="26" s="1"/>
  <c r="H27" i="26"/>
  <c r="P26" i="26"/>
  <c r="Q26" i="26" s="1"/>
  <c r="H26" i="26"/>
  <c r="P25" i="26"/>
  <c r="Q25" i="26" s="1"/>
  <c r="H25" i="26"/>
  <c r="P24" i="26"/>
  <c r="Q24" i="26" s="1"/>
  <c r="H24" i="26"/>
  <c r="P23" i="26"/>
  <c r="Q23" i="26" s="1"/>
  <c r="H23" i="26"/>
  <c r="P22" i="26"/>
  <c r="Q22" i="26" s="1"/>
  <c r="H22" i="26"/>
  <c r="P21" i="26"/>
  <c r="Q21" i="26" s="1"/>
  <c r="H21" i="26"/>
  <c r="P20" i="26"/>
  <c r="Q20" i="26" s="1"/>
  <c r="H20" i="26"/>
  <c r="P19" i="26"/>
  <c r="Q19" i="26" s="1"/>
  <c r="H19" i="26"/>
  <c r="P18" i="26"/>
  <c r="Q18" i="26" s="1"/>
  <c r="H18" i="26"/>
  <c r="P17" i="26"/>
  <c r="Q17" i="26" s="1"/>
  <c r="H17" i="26"/>
  <c r="P16" i="26"/>
  <c r="Q16" i="26" s="1"/>
  <c r="H16" i="26"/>
  <c r="P15" i="26"/>
  <c r="Q15" i="26" s="1"/>
  <c r="H15" i="26"/>
  <c r="P14" i="26"/>
  <c r="Q14" i="26" s="1"/>
  <c r="H14" i="26"/>
  <c r="P13" i="26"/>
  <c r="Q13" i="26" s="1"/>
  <c r="H13" i="26"/>
  <c r="P12" i="26"/>
  <c r="Q12" i="26" s="1"/>
  <c r="H12" i="26"/>
  <c r="P11" i="26"/>
  <c r="Q11" i="26" s="1"/>
  <c r="H11" i="26"/>
  <c r="P10" i="26"/>
  <c r="Q10" i="26" s="1"/>
  <c r="H10" i="26"/>
  <c r="P9" i="26"/>
  <c r="Q9" i="26" s="1"/>
  <c r="H9" i="26"/>
  <c r="P8" i="26"/>
  <c r="Q8" i="26" s="1"/>
  <c r="H8" i="26"/>
  <c r="P7" i="26"/>
  <c r="Q7" i="26" s="1"/>
  <c r="H7" i="26"/>
  <c r="P6" i="26"/>
  <c r="Q6" i="26" s="1"/>
  <c r="H6" i="26"/>
  <c r="P5" i="26"/>
  <c r="Q5" i="26" s="1"/>
  <c r="H5" i="26"/>
  <c r="P4" i="26"/>
  <c r="Q4" i="26" s="1"/>
  <c r="H4" i="26"/>
  <c r="P3" i="26"/>
  <c r="Q3" i="26" s="1"/>
  <c r="H3" i="26"/>
  <c r="P2" i="26"/>
  <c r="Q2" i="26" s="1"/>
  <c r="H2" i="26"/>
  <c r="Q127" i="26" l="1"/>
  <c r="Q122" i="26"/>
  <c r="Q150" i="26"/>
  <c r="Q168" i="26"/>
  <c r="Q186" i="26"/>
  <c r="Q198" i="26"/>
  <c r="Q204" i="26"/>
  <c r="Q210" i="26"/>
  <c r="Q216" i="26"/>
  <c r="Q222" i="26"/>
  <c r="Q228" i="26"/>
  <c r="Q234" i="26"/>
  <c r="Q240" i="26"/>
  <c r="Q246" i="26"/>
  <c r="Q252" i="26"/>
  <c r="Q258" i="26"/>
  <c r="Q264" i="26"/>
  <c r="Q270" i="26"/>
  <c r="Q276" i="26"/>
  <c r="Q288" i="26"/>
  <c r="Q300" i="26"/>
  <c r="Q312" i="26"/>
  <c r="Q324" i="26"/>
  <c r="Q336" i="26"/>
  <c r="Q348" i="26"/>
  <c r="Q360" i="26"/>
  <c r="Q372" i="26"/>
  <c r="Q384" i="26"/>
  <c r="Q174" i="26"/>
  <c r="Q117" i="26"/>
  <c r="Q133" i="26"/>
  <c r="Q138" i="26"/>
  <c r="Q162" i="26"/>
  <c r="Q192" i="26"/>
  <c r="Q307" i="26"/>
  <c r="Q391" i="26"/>
  <c r="Q403" i="26"/>
  <c r="Q415" i="26"/>
  <c r="Q427" i="26"/>
  <c r="Q439" i="26"/>
  <c r="Q451" i="26"/>
  <c r="Q144" i="26"/>
  <c r="Q156" i="26"/>
  <c r="Q180" i="26"/>
  <c r="Q319" i="26"/>
  <c r="Q331" i="26"/>
  <c r="Q343" i="26"/>
  <c r="Q355" i="26"/>
  <c r="Q367" i="26"/>
  <c r="Q379" i="26"/>
  <c r="Q118" i="26"/>
  <c r="Q134" i="26"/>
  <c r="Q119" i="26"/>
  <c r="Q135" i="26"/>
  <c r="Q125" i="26"/>
  <c r="Q364" i="26"/>
  <c r="Q376" i="26"/>
  <c r="Q126" i="26"/>
  <c r="Q455" i="26"/>
  <c r="H3" i="25" l="1"/>
  <c r="H4" i="25"/>
  <c r="H5" i="25"/>
  <c r="H6" i="25"/>
  <c r="H7" i="25"/>
  <c r="H8" i="25"/>
  <c r="F94" i="20"/>
  <c r="E94" i="20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H2" i="25" l="1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2" i="20"/>
  <c r="G3" i="21" l="1"/>
  <c r="G4" i="21"/>
  <c r="G20" i="21"/>
  <c r="G21" i="21"/>
  <c r="G22" i="21"/>
  <c r="G2" i="21"/>
  <c r="D6" i="16" l="1"/>
  <c r="C6" i="16"/>
  <c r="H9" i="25" l="1"/>
  <c r="F12" i="16" l="1"/>
  <c r="G15" i="16" l="1"/>
  <c r="G23" i="21"/>
  <c r="G92" i="20" l="1"/>
  <c r="E9" i="16" l="1"/>
  <c r="G16" i="16" s="1"/>
</calcChain>
</file>

<file path=xl/comments1.xml><?xml version="1.0" encoding="utf-8"?>
<comments xmlns="http://schemas.openxmlformats.org/spreadsheetml/2006/main">
  <authors>
    <author>Admin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Mega TT dư
</t>
        </r>
      </text>
    </comment>
  </commentList>
</comments>
</file>

<file path=xl/sharedStrings.xml><?xml version="1.0" encoding="utf-8"?>
<sst xmlns="http://schemas.openxmlformats.org/spreadsheetml/2006/main" count="2570" uniqueCount="667">
  <si>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</si>
  <si>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</si>
  <si>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</si>
  <si>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</si>
  <si>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</si>
  <si>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</si>
  <si>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</si>
  <si>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</si>
  <si>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</si>
  <si>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</si>
  <si>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</si>
  <si>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</si>
  <si>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</si>
  <si>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</si>
  <si>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</si>
  <si>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</si>
  <si>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</si>
  <si>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</si>
  <si>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</si>
  <si>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</si>
  <si>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TỈNH BÌNH ĐỊNH</t>
  </si>
  <si>
    <t>CHI NHÁNH CÔNG TY TNHH MM MEGA MARKET (VIỆT NAM) TẠI THÀNH PHỐ BIÊN HÒA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</si>
  <si>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</si>
  <si>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</si>
  <si>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</si>
  <si>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 VIỆT NAM) TẠI TỈNH NGHỆ AN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</si>
  <si>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</si>
  <si>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</si>
  <si>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</si>
  <si>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</si>
  <si>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</si>
  <si>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</si>
  <si>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</si>
  <si>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</si>
  <si>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</si>
  <si>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</si>
  <si>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</si>
  <si>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00000278</t>
  </si>
  <si>
    <t>00000343</t>
  </si>
  <si>
    <t>THEO DÕI CÔNG NỢ / CTY MEGA - 30/09/2023</t>
  </si>
  <si>
    <t>Bảng kê hóa đơn tháng 09</t>
  </si>
  <si>
    <t>Hàng trả tháng 09</t>
  </si>
  <si>
    <t>Hỗ trợ tháng 09</t>
  </si>
  <si>
    <t>Tổng thanh toán tháng 09</t>
  </si>
  <si>
    <t>00000253</t>
  </si>
  <si>
    <t>00000271</t>
  </si>
  <si>
    <t>00000558</t>
  </si>
  <si>
    <t>00000564</t>
  </si>
  <si>
    <t>00000387</t>
  </si>
  <si>
    <t>00000388</t>
  </si>
  <si>
    <t>00000414</t>
  </si>
  <si>
    <t>00000574</t>
  </si>
  <si>
    <t>00000269</t>
  </si>
  <si>
    <t>00000334</t>
  </si>
  <si>
    <t>00000594</t>
  </si>
  <si>
    <t>00000429</t>
  </si>
  <si>
    <t>00000299</t>
  </si>
  <si>
    <t>00000428</t>
  </si>
  <si>
    <t>00000426</t>
  </si>
  <si>
    <t>00000442</t>
  </si>
  <si>
    <t>00000625</t>
  </si>
  <si>
    <t>00054697</t>
  </si>
  <si>
    <t>00054699</t>
  </si>
  <si>
    <t>00054700</t>
  </si>
  <si>
    <t>00054706</t>
  </si>
  <si>
    <t>00054707</t>
  </si>
  <si>
    <t>00054708</t>
  </si>
  <si>
    <t>00054709</t>
  </si>
  <si>
    <t>00054710</t>
  </si>
  <si>
    <t>00054711</t>
  </si>
  <si>
    <t>00054712</t>
  </si>
  <si>
    <t>00054713</t>
  </si>
  <si>
    <t>00054714</t>
  </si>
  <si>
    <t>00054715</t>
  </si>
  <si>
    <t>00054716</t>
  </si>
  <si>
    <t>00054717</t>
  </si>
  <si>
    <t>00054718</t>
  </si>
  <si>
    <t>00054719</t>
  </si>
  <si>
    <t>00054720</t>
  </si>
  <si>
    <t>00054721</t>
  </si>
  <si>
    <t>00054722</t>
  </si>
  <si>
    <t>00054723</t>
  </si>
  <si>
    <t>00054724</t>
  </si>
  <si>
    <t>00054725</t>
  </si>
  <si>
    <t>00054726</t>
  </si>
  <si>
    <t>00054727</t>
  </si>
  <si>
    <t>00054728</t>
  </si>
  <si>
    <t>00054729</t>
  </si>
  <si>
    <t>00054732</t>
  </si>
  <si>
    <t>00054733</t>
  </si>
  <si>
    <t>00056224</t>
  </si>
  <si>
    <t>00056225</t>
  </si>
  <si>
    <t>00056226</t>
  </si>
  <si>
    <t>00056227</t>
  </si>
  <si>
    <t>00056228</t>
  </si>
  <si>
    <t>00056229</t>
  </si>
  <si>
    <t>00056230</t>
  </si>
  <si>
    <t>00056231</t>
  </si>
  <si>
    <t>00056232</t>
  </si>
  <si>
    <t>00056233</t>
  </si>
  <si>
    <t>00056234</t>
  </si>
  <si>
    <t>00056235</t>
  </si>
  <si>
    <t>00056236</t>
  </si>
  <si>
    <t>00056237</t>
  </si>
  <si>
    <t>00056238</t>
  </si>
  <si>
    <t>00056239</t>
  </si>
  <si>
    <t>00057678</t>
  </si>
  <si>
    <t>00057679</t>
  </si>
  <si>
    <t>00057680</t>
  </si>
  <si>
    <t>00057681</t>
  </si>
  <si>
    <t>00057682</t>
  </si>
  <si>
    <t>00057683</t>
  </si>
  <si>
    <t>00057684</t>
  </si>
  <si>
    <t>00057685</t>
  </si>
  <si>
    <t>00057686</t>
  </si>
  <si>
    <t>00057687</t>
  </si>
  <si>
    <t>00057688</t>
  </si>
  <si>
    <t>00057689</t>
  </si>
  <si>
    <t>00057690</t>
  </si>
  <si>
    <t>00057691</t>
  </si>
  <si>
    <t>00057692</t>
  </si>
  <si>
    <t>00057693</t>
  </si>
  <si>
    <t>00057694</t>
  </si>
  <si>
    <t>00057695</t>
  </si>
  <si>
    <t>00057696</t>
  </si>
  <si>
    <t>00059174</t>
  </si>
  <si>
    <t>00059175</t>
  </si>
  <si>
    <t>00059177</t>
  </si>
  <si>
    <t>00059178</t>
  </si>
  <si>
    <t>00059180</t>
  </si>
  <si>
    <t>00059182</t>
  </si>
  <si>
    <t>00059184</t>
  </si>
  <si>
    <t>00059185</t>
  </si>
  <si>
    <t>00059186</t>
  </si>
  <si>
    <t>00059187</t>
  </si>
  <si>
    <t>00059188</t>
  </si>
  <si>
    <t>00059190</t>
  </si>
  <si>
    <t>00059191</t>
  </si>
  <si>
    <t>00059192</t>
  </si>
  <si>
    <t>00059193</t>
  </si>
  <si>
    <t>00059196</t>
  </si>
  <si>
    <t>00059197</t>
  </si>
  <si>
    <t>00059198</t>
  </si>
  <si>
    <t>00059199</t>
  </si>
  <si>
    <t>00059200</t>
  </si>
  <si>
    <t>00059201</t>
  </si>
  <si>
    <t>00059202</t>
  </si>
  <si>
    <t>00059217</t>
  </si>
  <si>
    <t>00059218</t>
  </si>
  <si>
    <t>00059219</t>
  </si>
  <si>
    <t>00059220</t>
  </si>
  <si>
    <t>00008364</t>
  </si>
  <si>
    <t>00043223</t>
  </si>
  <si>
    <t>00043222</t>
  </si>
  <si>
    <t>00043221</t>
  </si>
  <si>
    <t>00043220</t>
  </si>
  <si>
    <t>00043219</t>
  </si>
  <si>
    <t>00043218</t>
  </si>
  <si>
    <t>Hỗ trợ cung cấp thông tin 0.5% theo hóa đơn số 43223</t>
  </si>
  <si>
    <t>DIS - Hỗ trợ trưng bày sản phẩm 2.3% hóa đơn 43222</t>
  </si>
  <si>
    <t>CTG - Hỗ trợ nhóm mua hàng trọng điểm 4% hóa đơn số 43221</t>
  </si>
  <si>
    <t>Hỗ trợ cùng hợp tác 2.25% theo hóa đơn số 43220</t>
  </si>
  <si>
    <t>Hỗ trợ tiếp thị 5.3% theo hóa đơn số 43219</t>
  </si>
  <si>
    <t>ADB Hỗ trợ thêm 1% theo hóa đơn số 43218</t>
  </si>
  <si>
    <t>Số tiền chưa thuế GTGT</t>
  </si>
  <si>
    <t>Phí dịch vụ vận chuyển theo hóa đơn số 8364</t>
  </si>
  <si>
    <t>Mega chốt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</si>
  <si>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</si>
  <si>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</si>
  <si>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</si>
  <si>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</si>
  <si>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</si>
  <si>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</si>
  <si>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</si>
  <si>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NOTE</t>
  </si>
  <si>
    <t>CHECK MEGA TT</t>
  </si>
  <si>
    <t>CL</t>
  </si>
  <si>
    <t>NGÀY TT</t>
  </si>
  <si>
    <t>Mega phản hồi</t>
  </si>
  <si>
    <t>1K23TDA</t>
  </si>
  <si>
    <t>Hàng trả - Mega Đà Nẵng - phiếu MH001416 - MEGA-004</t>
  </si>
  <si>
    <t>10%</t>
  </si>
  <si>
    <t>0302249586-004</t>
  </si>
  <si>
    <t>1K23TKH</t>
  </si>
  <si>
    <t>Hàng trả - Mega Nha Trang - phiếu MH001789 - MEGA-011</t>
  </si>
  <si>
    <t>8%</t>
  </si>
  <si>
    <t>0302249586-011</t>
  </si>
  <si>
    <t>1K23THL</t>
  </si>
  <si>
    <t>Hàng trả - Mega Cần Thơ - phiếu MH001586 - MEGA-002</t>
  </si>
  <si>
    <t>0302249586-002</t>
  </si>
  <si>
    <t>Hàng trả - Mega Cần Thơ - phiếu MH001783 - MEGA-002</t>
  </si>
  <si>
    <t>1K23THU</t>
  </si>
  <si>
    <t>Hàng trả - Mega Hưng Phú - phiếu MH001473 - mega0003</t>
  </si>
  <si>
    <t>0302249586</t>
  </si>
  <si>
    <t>1C23TNN</t>
  </si>
  <si>
    <t>10262265</t>
  </si>
  <si>
    <t>10262985</t>
  </si>
  <si>
    <t>17225309</t>
  </si>
  <si>
    <t>16456573</t>
  </si>
  <si>
    <t>0302249586-003</t>
  </si>
  <si>
    <t>15140789</t>
  </si>
  <si>
    <t>Hỗ trợ thêm 1%</t>
  </si>
  <si>
    <t>HỖ TRỢ TIẾP THỊ 5.3%</t>
  </si>
  <si>
    <t xml:space="preserve">HỖ TRỢ CÙNG HỢP TÁC 2.25% </t>
  </si>
  <si>
    <t xml:space="preserve">HỖ TRỢ NHÓM HÀNG TRỌNG ĐIỂM 4% </t>
  </si>
  <si>
    <t>HỖ TRỢ TRƯNG BÀY SẢN PHẨM 2.3%</t>
  </si>
  <si>
    <t>Hỗ trợ cung cấp thông tin 0.5%</t>
  </si>
  <si>
    <t xml:space="preserve">Hỗ trợ hàng mẫu tháng 5/2023 </t>
  </si>
  <si>
    <t>14129428</t>
  </si>
  <si>
    <t>0302249586-001</t>
  </si>
  <si>
    <t>24330165</t>
  </si>
  <si>
    <t>0302249586-012</t>
  </si>
  <si>
    <t>15138013</t>
  </si>
  <si>
    <t>12177951</t>
  </si>
  <si>
    <t>16454540</t>
  </si>
  <si>
    <t>17223223</t>
  </si>
  <si>
    <t>28353032</t>
  </si>
  <si>
    <t>0302249586-015</t>
  </si>
  <si>
    <t>11222472</t>
  </si>
  <si>
    <t>12180963</t>
  </si>
  <si>
    <t>12181245</t>
  </si>
  <si>
    <t>16458624</t>
  </si>
  <si>
    <t>16457349</t>
  </si>
  <si>
    <t>15141499</t>
  </si>
  <si>
    <t>21242618</t>
  </si>
  <si>
    <t>0302249586-007</t>
  </si>
  <si>
    <t>24333430</t>
  </si>
  <si>
    <t>25362602</t>
  </si>
  <si>
    <t>28355849</t>
  </si>
  <si>
    <t>28354547</t>
  </si>
  <si>
    <t>17226286</t>
  </si>
  <si>
    <t>17226231</t>
  </si>
  <si>
    <t>16458164</t>
  </si>
  <si>
    <t>16457647</t>
  </si>
  <si>
    <t>1K23TLX</t>
  </si>
  <si>
    <t>Hàng trả - Mega Long Xuyên - MEGA-006</t>
  </si>
  <si>
    <t>0302249586-006</t>
  </si>
  <si>
    <t>1K23THB</t>
  </si>
  <si>
    <t>Hàng trả - Mega Hải Phòng - phiếu MH001554 - MEGA-003</t>
  </si>
  <si>
    <t>1K23TDU</t>
  </si>
  <si>
    <t>Hàng trả - Mega Bình Dương - phiếu MH001584 - MEGA-008</t>
  </si>
  <si>
    <t>0302249586-008</t>
  </si>
  <si>
    <t>Hàng trả - Mega Nha Trang - phiếu MH001929 - MEGA-011</t>
  </si>
  <si>
    <t>Hàng trả - Mega Cần Thơ - phiếu MH001927 - MEGA-002</t>
  </si>
  <si>
    <t>Hàng trả - Mega Cần Thơ - phiếu MH001937 - MEGA-002</t>
  </si>
  <si>
    <t>10261977</t>
  </si>
  <si>
    <t>22365749</t>
  </si>
  <si>
    <t>0302249586-009</t>
  </si>
  <si>
    <t>10265841</t>
  </si>
  <si>
    <t>10265556</t>
  </si>
  <si>
    <t>19418323</t>
  </si>
  <si>
    <t>15143349</t>
  </si>
  <si>
    <t>15143456</t>
  </si>
  <si>
    <t>16459244</t>
  </si>
  <si>
    <t>16459352</t>
  </si>
  <si>
    <t>16460007</t>
  </si>
  <si>
    <t>20394381</t>
  </si>
  <si>
    <t>21243731</t>
  </si>
  <si>
    <t>25364327</t>
  </si>
  <si>
    <t>28356993</t>
  </si>
  <si>
    <t>14130008</t>
  </si>
  <si>
    <t>1K23TBP</t>
  </si>
  <si>
    <t>Hàng trả - Mega Bình Phú - mega0002</t>
  </si>
  <si>
    <t>Hàng trả - Mega Nha Trang - phiếu MH002035 - MEGA-011</t>
  </si>
  <si>
    <t>12184389</t>
  </si>
  <si>
    <t>11225603</t>
  </si>
  <si>
    <t>12185052</t>
  </si>
  <si>
    <t>29187067</t>
  </si>
  <si>
    <t>29186913</t>
  </si>
  <si>
    <t>11226309</t>
  </si>
  <si>
    <t>16460554</t>
  </si>
  <si>
    <t>28358398</t>
  </si>
  <si>
    <t>25365404</t>
  </si>
  <si>
    <t>25365151</t>
  </si>
  <si>
    <t>22369904</t>
  </si>
  <si>
    <t>20395439</t>
  </si>
  <si>
    <t>17230969</t>
  </si>
  <si>
    <t>17229441</t>
  </si>
  <si>
    <t>18195543</t>
  </si>
  <si>
    <t>0302249586-005</t>
  </si>
  <si>
    <t>18195549</t>
  </si>
  <si>
    <t>19419928</t>
  </si>
  <si>
    <t>1K23TVU</t>
  </si>
  <si>
    <t>Hàng trả - Mega Vũng Tàu - MEGA-009</t>
  </si>
  <si>
    <t>13287128</t>
  </si>
  <si>
    <t>14132770</t>
  </si>
  <si>
    <t>14133049</t>
  </si>
  <si>
    <t>13285554</t>
  </si>
  <si>
    <t>14132015</t>
  </si>
  <si>
    <t>19421522</t>
  </si>
  <si>
    <t>19421721</t>
  </si>
  <si>
    <t>19421615</t>
  </si>
  <si>
    <t>Điều chỉnh giá trị hóa đơn 00039050 về 0 do sai số lượng sản phẩm</t>
  </si>
  <si>
    <t>OK</t>
  </si>
  <si>
    <t>13275736</t>
  </si>
  <si>
    <t xml:space="preserve">Hỗ trợ phí vận chuyển tháng 6/2023 </t>
  </si>
  <si>
    <t>10271464</t>
  </si>
  <si>
    <t>28358443</t>
  </si>
  <si>
    <t>15146381</t>
  </si>
  <si>
    <t>15146030</t>
  </si>
  <si>
    <t>16462026</t>
  </si>
  <si>
    <t>16462234</t>
  </si>
  <si>
    <t>16462338</t>
  </si>
  <si>
    <t>20396717</t>
  </si>
  <si>
    <t>20396780</t>
  </si>
  <si>
    <t>22371083</t>
  </si>
  <si>
    <t>23237262</t>
  </si>
  <si>
    <t>0302249586-013</t>
  </si>
  <si>
    <t>24337016</t>
  </si>
  <si>
    <t>24337186</t>
  </si>
  <si>
    <t>25366838</t>
  </si>
  <si>
    <t>27358471</t>
  </si>
  <si>
    <t>0302249586-014</t>
  </si>
  <si>
    <t>50994666</t>
  </si>
  <si>
    <t>12187496</t>
  </si>
  <si>
    <t>11228410</t>
  </si>
  <si>
    <t>11228681</t>
  </si>
  <si>
    <t>19422675</t>
  </si>
  <si>
    <t>27359357</t>
  </si>
  <si>
    <t>25367478</t>
  </si>
  <si>
    <t>24337755</t>
  </si>
  <si>
    <t>28359647</t>
  </si>
  <si>
    <t>22372829</t>
  </si>
  <si>
    <t>20397618</t>
  </si>
  <si>
    <t>17232538</t>
  </si>
  <si>
    <t>16463285</t>
  </si>
  <si>
    <t>15146966</t>
  </si>
  <si>
    <t>15147231</t>
  </si>
  <si>
    <t>10273130</t>
  </si>
  <si>
    <t>10269546</t>
  </si>
  <si>
    <t>10269266</t>
  </si>
  <si>
    <t>18198556</t>
  </si>
  <si>
    <t>Điều chỉnh giá trị hóa đơn 00039055 về 0 do sai số lượng sản phẩm</t>
  </si>
  <si>
    <t>26415098 - Xuất lại cho hóa đơn 00039055 ngày 30/06/2023</t>
  </si>
  <si>
    <t>25370123</t>
  </si>
  <si>
    <t>13288688</t>
  </si>
  <si>
    <t>26425269</t>
  </si>
  <si>
    <t>14134518</t>
  </si>
  <si>
    <t>90340222</t>
  </si>
  <si>
    <t>90342294</t>
  </si>
  <si>
    <t>26427010</t>
  </si>
  <si>
    <t>14134538</t>
  </si>
  <si>
    <t>19424382</t>
  </si>
  <si>
    <t>25370124</t>
  </si>
  <si>
    <t>15148833</t>
  </si>
  <si>
    <t>15148931</t>
  </si>
  <si>
    <t>28362022</t>
  </si>
  <si>
    <t>11231757</t>
  </si>
  <si>
    <t>12190188</t>
  </si>
  <si>
    <t>12190458</t>
  </si>
  <si>
    <t>22374430</t>
  </si>
  <si>
    <t>20400079</t>
  </si>
  <si>
    <t>16465998</t>
  </si>
  <si>
    <t>16465711</t>
  </si>
  <si>
    <t>27362217</t>
  </si>
  <si>
    <t>26425473</t>
  </si>
  <si>
    <t>14135709</t>
  </si>
  <si>
    <t>18202242</t>
  </si>
  <si>
    <t>10276681</t>
  </si>
  <si>
    <t>19426779</t>
  </si>
  <si>
    <t>12192466</t>
  </si>
  <si>
    <t>14137286</t>
  </si>
  <si>
    <t>14138830</t>
  </si>
  <si>
    <t>14137937</t>
  </si>
  <si>
    <t>13292225</t>
  </si>
  <si>
    <t>13290943</t>
  </si>
  <si>
    <t>13292131</t>
  </si>
  <si>
    <t>13293506</t>
  </si>
  <si>
    <t>14139723</t>
  </si>
  <si>
    <t>14138292</t>
  </si>
  <si>
    <t>90346258</t>
  </si>
  <si>
    <t>25371407</t>
  </si>
  <si>
    <t>25371253</t>
  </si>
  <si>
    <t>17237219</t>
  </si>
  <si>
    <t>16467757</t>
  </si>
  <si>
    <t>16467650</t>
  </si>
  <si>
    <t>15151419</t>
  </si>
  <si>
    <t>11235012</t>
  </si>
  <si>
    <t>19428017</t>
  </si>
  <si>
    <t>19427882</t>
  </si>
  <si>
    <t>28365320</t>
  </si>
  <si>
    <t>28364869</t>
  </si>
  <si>
    <t>25373095</t>
  </si>
  <si>
    <t>24342518</t>
  </si>
  <si>
    <t>20402820</t>
  </si>
  <si>
    <t>20402554</t>
  </si>
  <si>
    <t>17238702</t>
  </si>
  <si>
    <t>16468536</t>
  </si>
  <si>
    <t>15152496</t>
  </si>
  <si>
    <t>18204691</t>
  </si>
  <si>
    <t>12193294</t>
  </si>
  <si>
    <t>12193573</t>
  </si>
  <si>
    <t>262a</t>
  </si>
  <si>
    <t>1K23TPU</t>
  </si>
  <si>
    <t>Hàng trả - phiếu MH002010 - mega0004</t>
  </si>
  <si>
    <t>ADB- Hỗ trợ thêm 1%</t>
  </si>
  <si>
    <t>ADV-Hỗ trợ tiếp thị 5.3%</t>
  </si>
  <si>
    <t>BUS-Hỗ trợ cùng hợp tác 2.25%</t>
  </si>
  <si>
    <t>DIS - Hỗ trợ trưng bày sản phẩm 2.3%</t>
  </si>
  <si>
    <t>DTS - Hỗ trợ cung cấp thông tin 0.5%</t>
  </si>
  <si>
    <t>1K23TTK</t>
  </si>
  <si>
    <t>Hàng trả - phiếu MH002443 - mega0006</t>
  </si>
  <si>
    <t>Hàng trả - phiếu MH002095 - MEGA-003</t>
  </si>
  <si>
    <t>Hàng trả - phiếu MH002060 - MEGA-008</t>
  </si>
  <si>
    <t>Hàng trả - MEGA-008</t>
  </si>
  <si>
    <t>Hàng trả - phiếu MH002259 - MEGA-002</t>
  </si>
  <si>
    <t>Hàng trả - phiếu MH002328 - MEGA-002</t>
  </si>
  <si>
    <t>Hàng trả - phiếu MH002256 - MEGA-011</t>
  </si>
  <si>
    <t>CTG - Hỗ trợ nhóm mua hàng trọng điểm 4%</t>
  </si>
  <si>
    <t>Hỗ trợ tiếp thị 5.3%</t>
  </si>
  <si>
    <t xml:space="preserve">Hỗ trợ cùng hợp tác 2.25% </t>
  </si>
  <si>
    <t>Hỗ trợ nhóm hòng trọng điểm 4%</t>
  </si>
  <si>
    <t>Phí hỗ trợ trưng bày sản phẩm 2.3%</t>
  </si>
  <si>
    <t>1K23TDL</t>
  </si>
  <si>
    <t>Hàng trả - phiếu MH002253 - MEGA-014</t>
  </si>
  <si>
    <t>1K23TKG</t>
  </si>
  <si>
    <t>Hàng trả - phiếu MH002041 - MEGA-015</t>
  </si>
  <si>
    <t>10280070</t>
  </si>
  <si>
    <t>10279105</t>
  </si>
  <si>
    <t>10280355</t>
  </si>
  <si>
    <t>16471148</t>
  </si>
  <si>
    <t>17241628</t>
  </si>
  <si>
    <t>28366090</t>
  </si>
  <si>
    <t>17240699</t>
  </si>
  <si>
    <t>29191989</t>
  </si>
  <si>
    <t>12195190</t>
  </si>
  <si>
    <t>12196327</t>
  </si>
  <si>
    <t>11237971</t>
  </si>
  <si>
    <t>10283597</t>
  </si>
  <si>
    <t>18206782</t>
  </si>
  <si>
    <t>27367405</t>
  </si>
  <si>
    <t>11238629</t>
  </si>
  <si>
    <t>19431168</t>
  </si>
  <si>
    <t>12197797</t>
  </si>
  <si>
    <t>28367402</t>
  </si>
  <si>
    <t>27366967</t>
  </si>
  <si>
    <t>25374530</t>
  </si>
  <si>
    <t>25374275</t>
  </si>
  <si>
    <t>20405231</t>
  </si>
  <si>
    <t>20404968</t>
  </si>
  <si>
    <t>16471608</t>
  </si>
  <si>
    <t>16471313</t>
  </si>
  <si>
    <t>10282279</t>
  </si>
  <si>
    <t>10283718</t>
  </si>
  <si>
    <t>10284002</t>
  </si>
  <si>
    <t>14139812</t>
  </si>
  <si>
    <t>14141907</t>
  </si>
  <si>
    <t>13298533</t>
  </si>
  <si>
    <t>14140895</t>
  </si>
  <si>
    <t>Hàng trả - phiếu MH002130 - MEGA-002</t>
  </si>
  <si>
    <t>245a</t>
  </si>
  <si>
    <t>Hàng trả - phiếu MH001964 - MEGA-014</t>
  </si>
  <si>
    <t>1K23TQU</t>
  </si>
  <si>
    <t>Hàng trả - phiếu MH002336 - MEGA-007</t>
  </si>
  <si>
    <t>1K23TNH</t>
  </si>
  <si>
    <t>Hàng trả - phiếu MH002425 - MEGA-005</t>
  </si>
  <si>
    <t>Hàng trả - phiếu MH002133 - mega0002</t>
  </si>
  <si>
    <t>Hàng trả - Mega Hiệp Phú - mega0004</t>
  </si>
  <si>
    <t>Hàng trả - phiếu MH002412 - MEGA-008</t>
  </si>
  <si>
    <t>Hàng trả - phiếu MH002521 - MEGA-002</t>
  </si>
  <si>
    <t>Hàng trả - phiếu MH002387 - MEGA-002</t>
  </si>
  <si>
    <t>Hàng trả - phiếu MH002255 - mega0003</t>
  </si>
  <si>
    <t>1K23TAP</t>
  </si>
  <si>
    <t>Hàng trả - phiếu MH002254 - mega0001</t>
  </si>
  <si>
    <t>1K23TQN</t>
  </si>
  <si>
    <t>Hàng trả - phiếu MH002417 - MEGA-012</t>
  </si>
  <si>
    <t>Hàng trả - phiếu MH002416 - MEGA-011</t>
  </si>
  <si>
    <t>Chi phí vận chuyển tháng 7/2023</t>
  </si>
  <si>
    <t>25375969</t>
  </si>
  <si>
    <t>23243867</t>
  </si>
  <si>
    <t>15156727</t>
  </si>
  <si>
    <t>16473211</t>
  </si>
  <si>
    <t>16473314</t>
  </si>
  <si>
    <t>17243665</t>
  </si>
  <si>
    <t>17244016</t>
  </si>
  <si>
    <t>20406552</t>
  </si>
  <si>
    <t>28368897</t>
  </si>
  <si>
    <t>11240756</t>
  </si>
  <si>
    <t>11241031</t>
  </si>
  <si>
    <t>18209212</t>
  </si>
  <si>
    <t>27369310</t>
  </si>
  <si>
    <t>27369053</t>
  </si>
  <si>
    <t>24347061</t>
  </si>
  <si>
    <t>24346963</t>
  </si>
  <si>
    <t>24346689</t>
  </si>
  <si>
    <t>22382193</t>
  </si>
  <si>
    <t>22381717</t>
  </si>
  <si>
    <t>20407733</t>
  </si>
  <si>
    <t>20407470</t>
  </si>
  <si>
    <t>17246248</t>
  </si>
  <si>
    <t>15158370</t>
  </si>
  <si>
    <t>10287626</t>
  </si>
  <si>
    <t>10287343</t>
  </si>
  <si>
    <t>18210724</t>
  </si>
  <si>
    <t>14142437</t>
  </si>
  <si>
    <t>13298698</t>
  </si>
  <si>
    <t>14143457</t>
  </si>
  <si>
    <t>26434158</t>
  </si>
  <si>
    <t>26434441</t>
  </si>
  <si>
    <t>Hàng trả - Mega Hồng Bàng Hải Phòng - phiếu MH002396 - MEGA-003</t>
  </si>
  <si>
    <t>Hàng trả - Mega Hưng Lợi Cần Thơ - phiếu MH002640 - MEGA-002</t>
  </si>
  <si>
    <t>Điều chỉnh giá trị hóa đơn 00015715 về 0 do sai đơn giá sản phẩm</t>
  </si>
  <si>
    <t>Điều chỉnh giá trị hóa đơn 00030093 về 0 do sai số lượng sản phẩm</t>
  </si>
  <si>
    <t>Hàng trả - Mega An Phú - phiếu MH002742 - mega0001</t>
  </si>
  <si>
    <t>19434321</t>
  </si>
  <si>
    <t>21254261</t>
  </si>
  <si>
    <t>24348272</t>
  </si>
  <si>
    <t>16476100</t>
  </si>
  <si>
    <t>50996415</t>
  </si>
  <si>
    <t>29195078</t>
  </si>
  <si>
    <t>19435955</t>
  </si>
  <si>
    <t>11244144</t>
  </si>
  <si>
    <t>12202739</t>
  </si>
  <si>
    <t>18213711</t>
  </si>
  <si>
    <t>16477245</t>
  </si>
  <si>
    <t>16476951</t>
  </si>
  <si>
    <t>17247945</t>
  </si>
  <si>
    <t>17249476</t>
  </si>
  <si>
    <t>20410217</t>
  </si>
  <si>
    <t>22384255</t>
  </si>
  <si>
    <t>25379063</t>
  </si>
  <si>
    <t>28372345</t>
  </si>
  <si>
    <t>14145107</t>
  </si>
  <si>
    <t>90350855</t>
  </si>
  <si>
    <t>26436814</t>
  </si>
  <si>
    <t>26437097</t>
  </si>
  <si>
    <t>13003012</t>
  </si>
  <si>
    <t>10291308</t>
  </si>
  <si>
    <t>10291027</t>
  </si>
  <si>
    <t>28373587</t>
  </si>
  <si>
    <t>27373436</t>
  </si>
  <si>
    <t>16478944</t>
  </si>
  <si>
    <t>15162063</t>
  </si>
  <si>
    <t>12205714</t>
  </si>
  <si>
    <t>12205439</t>
  </si>
  <si>
    <t>29196423</t>
  </si>
  <si>
    <t>13005411</t>
  </si>
  <si>
    <t>26439822</t>
  </si>
  <si>
    <t>14148439</t>
  </si>
  <si>
    <t>14148714</t>
  </si>
  <si>
    <t>14150354</t>
  </si>
  <si>
    <t>90355736</t>
  </si>
  <si>
    <t>90355519</t>
  </si>
  <si>
    <t>13010039</t>
  </si>
  <si>
    <t>13010325</t>
  </si>
  <si>
    <t>14151304</t>
  </si>
  <si>
    <t>14151030</t>
  </si>
  <si>
    <t>26442481</t>
  </si>
  <si>
    <t>26442203</t>
  </si>
  <si>
    <t>Hàng trả - phiếu MH002757 - MEGA-004</t>
  </si>
  <si>
    <t>Hàng trả - phiếu MH002748 - MEGA-007</t>
  </si>
  <si>
    <t>Hàng trả - phiếu MH002744 - MEGA-002</t>
  </si>
  <si>
    <t>Hàng trả - phiếu MH002735 - MEGA-002</t>
  </si>
  <si>
    <t>Hàng trả</t>
  </si>
  <si>
    <t>Hàng trả - phiếu MH002755 - MEGA-011</t>
  </si>
  <si>
    <t>Hàng trả - phiếu MH002931 - MEGA-002</t>
  </si>
  <si>
    <t>269a</t>
  </si>
  <si>
    <t>Hàng trả - phiếu MH002978 - MEGA-004</t>
  </si>
  <si>
    <t>11246287</t>
  </si>
  <si>
    <t>11246876</t>
  </si>
  <si>
    <t>11247027</t>
  </si>
  <si>
    <t>11247300</t>
  </si>
  <si>
    <t>10294398</t>
  </si>
  <si>
    <t>25381510</t>
  </si>
  <si>
    <t>20412752</t>
  </si>
  <si>
    <t>17252704</t>
  </si>
  <si>
    <t>17250907</t>
  </si>
  <si>
    <t>16480046</t>
  </si>
  <si>
    <t>15163263</t>
  </si>
  <si>
    <t>15162998</t>
  </si>
  <si>
    <t>15162247</t>
  </si>
  <si>
    <t>15162148</t>
  </si>
  <si>
    <t>10294673</t>
  </si>
  <si>
    <t>10294953</t>
  </si>
  <si>
    <t>29197682</t>
  </si>
  <si>
    <t>19441230</t>
  </si>
  <si>
    <t>28377632</t>
  </si>
  <si>
    <t>27376838</t>
  </si>
  <si>
    <t>25383773</t>
  </si>
  <si>
    <t>24353886</t>
  </si>
  <si>
    <t>23249378</t>
  </si>
  <si>
    <t>17254737</t>
  </si>
  <si>
    <t>21258559</t>
  </si>
  <si>
    <t>21257783</t>
  </si>
  <si>
    <t>16482905</t>
  </si>
  <si>
    <t>10298329</t>
  </si>
  <si>
    <t>10298539</t>
  </si>
  <si>
    <t>334a</t>
  </si>
  <si>
    <t>1K23THA</t>
  </si>
  <si>
    <t>Hàng trả - phiếu MH002897 - mega0007</t>
  </si>
  <si>
    <t>343a</t>
  </si>
  <si>
    <t>Hàng trả - phiếu MH002823 - mega0006</t>
  </si>
  <si>
    <t>429a</t>
  </si>
  <si>
    <t>Hàng trả - phiếu MH003083 - MEGA-011</t>
  </si>
  <si>
    <t>Hàng trả - phiếu MH002822 - MEGA-014</t>
  </si>
  <si>
    <t>Hàng trả - phiếu MH002983 - MEGA-008</t>
  </si>
  <si>
    <t>18219239</t>
  </si>
  <si>
    <t>19443075</t>
  </si>
  <si>
    <t>19443009</t>
  </si>
  <si>
    <t>12211848</t>
  </si>
  <si>
    <t>11253643</t>
  </si>
  <si>
    <t>27379391</t>
  </si>
  <si>
    <t>25386169</t>
  </si>
  <si>
    <t>24356194</t>
  </si>
  <si>
    <t>17258276</t>
  </si>
  <si>
    <t>16484595</t>
  </si>
  <si>
    <t>22391608</t>
  </si>
  <si>
    <t>90357001</t>
  </si>
  <si>
    <t>26445220</t>
  </si>
  <si>
    <t>14153902</t>
  </si>
  <si>
    <t>13013953</t>
  </si>
  <si>
    <t>14154902</t>
  </si>
  <si>
    <t>388a</t>
  </si>
  <si>
    <t>Hàng trả - phiếu MH003084 - MEGA-015</t>
  </si>
  <si>
    <t>Chi phí vận chuyển tháng 8/2023</t>
  </si>
  <si>
    <t>278a</t>
  </si>
  <si>
    <t>Hàng trả - phiếu MH003087 - MEGA-004</t>
  </si>
  <si>
    <t>10302142</t>
  </si>
  <si>
    <t>10301931</t>
  </si>
  <si>
    <t>50997861</t>
  </si>
  <si>
    <t>15170334</t>
  </si>
  <si>
    <t>17260250</t>
  </si>
  <si>
    <t>25387590</t>
  </si>
  <si>
    <t>16487470</t>
  </si>
  <si>
    <t>50998171</t>
  </si>
  <si>
    <t>28382615</t>
  </si>
  <si>
    <t>25388611</t>
  </si>
  <si>
    <t>24358556</t>
  </si>
  <si>
    <t>17261362</t>
  </si>
  <si>
    <t>15171324</t>
  </si>
  <si>
    <t>10305669</t>
  </si>
  <si>
    <t>10305878</t>
  </si>
  <si>
    <t>13017096</t>
  </si>
  <si>
    <t>26447958</t>
  </si>
  <si>
    <t>14157569</t>
  </si>
  <si>
    <t>90359764</t>
  </si>
  <si>
    <t>Hàng trả - phiếu MH003086 - MEGA-003</t>
  </si>
  <si>
    <t>Hàng trả - phiếu MH003185 - MEGA-011</t>
  </si>
  <si>
    <t>Hàng trả - phiếu MH003182 - MEGA-002</t>
  </si>
  <si>
    <t>18225721</t>
  </si>
  <si>
    <t>20421909</t>
  </si>
  <si>
    <t>17262692</t>
  </si>
  <si>
    <t>25390042</t>
  </si>
  <si>
    <t>50998587</t>
  </si>
  <si>
    <t>12217864</t>
  </si>
  <si>
    <t>12217657</t>
  </si>
  <si>
    <t>11261015</t>
  </si>
  <si>
    <t>MEGA ghi nhận tháng 10</t>
  </si>
  <si>
    <t>16491396</t>
  </si>
  <si>
    <t>17263863</t>
  </si>
  <si>
    <t>17264807</t>
  </si>
  <si>
    <t>20422839</t>
  </si>
  <si>
    <t>21263837</t>
  </si>
  <si>
    <t>22396940</t>
  </si>
  <si>
    <t>25390897</t>
  </si>
  <si>
    <t>26450687</t>
  </si>
  <si>
    <t>90361829</t>
  </si>
  <si>
    <t>14160829</t>
  </si>
  <si>
    <t>14160759</t>
  </si>
  <si>
    <t>13023180</t>
  </si>
  <si>
    <t>26453101</t>
  </si>
  <si>
    <t>26453310</t>
  </si>
  <si>
    <t>10309289</t>
  </si>
  <si>
    <t>10309499</t>
  </si>
  <si>
    <t>13024770</t>
  </si>
  <si>
    <t>14163450</t>
  </si>
  <si>
    <t>Mega nhập T10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</si>
</sst>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4" fontId="14" fillId="0" borderId="1" xfId="0" applyNumberFormat="1" applyFont="1" applyBorder="1" applyAlignment="1">
      <alignment horizontal="center" vertical="center"/>
    </xf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0" fontId="14" fillId="0" borderId="1" xfId="0" applyFont="1" applyBorder="1" applyAlignment="1">
      <alignment horizontal="left" vertical="center" wrapText="1"/>
    </xf>
    <xf numFmtId="37" fontId="12" fillId="0" borderId="0" xfId="0" applyNumberFormat="1" applyFont="1"/>
    <xf numFmtId="165" fontId="14" fillId="0" borderId="1" xfId="1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65" fontId="13" fillId="0" borderId="1" xfId="1" applyNumberFormat="1" applyFont="1" applyBorder="1" applyAlignment="1">
      <alignment horizontal="right" vertical="center"/>
    </xf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2" fillId="0" borderId="0" xfId="1" applyNumberFormat="1" applyFont="1"/>
    <xf numFmtId="3" fontId="0" fillId="0" borderId="0" xfId="0" applyNumberForma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12" fillId="0" borderId="0" xfId="0" applyNumberFormat="1" applyFont="1"/>
    <xf numFmtId="14" fontId="17" fillId="5" borderId="5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38" fontId="17" fillId="5" borderId="6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/>
    </xf>
    <xf numFmtId="0" fontId="18" fillId="0" borderId="7" xfId="0" applyNumberFormat="1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38" fontId="18" fillId="0" borderId="7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/>
    </xf>
    <xf numFmtId="38" fontId="0" fillId="0" borderId="0" xfId="0" applyNumberFormat="1"/>
    <xf numFmtId="165" fontId="0" fillId="3" borderId="0" xfId="0" applyNumberFormat="1" applyFill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GA%20ph&#7843;n%20h&#7891;i%203009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EGA nháp"/>
      <sheetName val="NCC nháp"/>
    </sheetNames>
    <sheetDataSet>
      <sheetData sheetId="0" refreshError="1"/>
      <sheetData sheetId="1">
        <row r="2">
          <cell r="E2" t="str">
            <v>Số hóa đơn</v>
          </cell>
          <cell r="F2" t="str">
            <v>INVOICE DESCRIPTION</v>
          </cell>
          <cell r="G2" t="str">
            <v>REMAINING AMOUNT DISP</v>
          </cell>
        </row>
        <row r="3">
          <cell r="E3">
            <v>53129</v>
          </cell>
          <cell r="F3" t="str">
            <v>1C23TNN_00053129,510016</v>
          </cell>
          <cell r="G3">
            <v>2681640</v>
          </cell>
        </row>
        <row r="4">
          <cell r="E4">
            <v>57692</v>
          </cell>
          <cell r="F4" t="str">
            <v>1C23TNN_00057692,510010</v>
          </cell>
          <cell r="G4">
            <v>7886700</v>
          </cell>
        </row>
        <row r="5">
          <cell r="E5">
            <v>49801</v>
          </cell>
          <cell r="F5" t="str">
            <v>1C23TNN_00049801,510024</v>
          </cell>
          <cell r="G5">
            <v>1019507</v>
          </cell>
        </row>
        <row r="6">
          <cell r="E6">
            <v>49802</v>
          </cell>
          <cell r="F6" t="str">
            <v>1C23TNN_00049802,510024</v>
          </cell>
          <cell r="G6">
            <v>2186055</v>
          </cell>
        </row>
        <row r="7">
          <cell r="E7">
            <v>49803</v>
          </cell>
          <cell r="F7" t="str">
            <v>1C23TNN_00049803,510024</v>
          </cell>
          <cell r="G7">
            <v>2367711</v>
          </cell>
        </row>
        <row r="8">
          <cell r="E8">
            <v>51422</v>
          </cell>
          <cell r="F8" t="str">
            <v>1C23TNN_00051422,510021</v>
          </cell>
          <cell r="G8">
            <v>1348205</v>
          </cell>
        </row>
        <row r="9">
          <cell r="E9">
            <v>51424</v>
          </cell>
          <cell r="F9" t="str">
            <v>1C23TNN_00051424,510016</v>
          </cell>
          <cell r="G9">
            <v>5143649</v>
          </cell>
        </row>
        <row r="10">
          <cell r="E10">
            <v>51425</v>
          </cell>
          <cell r="F10" t="str">
            <v>1C23TNN_00051425,510050</v>
          </cell>
          <cell r="G10">
            <v>1199421</v>
          </cell>
        </row>
        <row r="11">
          <cell r="E11">
            <v>51426</v>
          </cell>
          <cell r="F11" t="str">
            <v>1C23TNN_00051426,510029</v>
          </cell>
          <cell r="G11">
            <v>1157814</v>
          </cell>
        </row>
        <row r="12">
          <cell r="E12">
            <v>51427</v>
          </cell>
          <cell r="F12" t="str">
            <v>1C23TNN_00051427,510019</v>
          </cell>
          <cell r="G12">
            <v>1428800</v>
          </cell>
        </row>
        <row r="13">
          <cell r="E13">
            <v>51428</v>
          </cell>
          <cell r="F13" t="str">
            <v>1C23TNN_00051428,510011</v>
          </cell>
          <cell r="G13">
            <v>541971</v>
          </cell>
        </row>
        <row r="14">
          <cell r="E14">
            <v>51429</v>
          </cell>
          <cell r="F14" t="str">
            <v>1C23TNN_00051429,510012</v>
          </cell>
          <cell r="G14">
            <v>9152487</v>
          </cell>
        </row>
        <row r="15">
          <cell r="E15">
            <v>51430</v>
          </cell>
          <cell r="F15" t="str">
            <v>1C23TNN_00051430,510018</v>
          </cell>
          <cell r="G15">
            <v>2571831</v>
          </cell>
        </row>
        <row r="16">
          <cell r="E16">
            <v>51435</v>
          </cell>
          <cell r="F16" t="str">
            <v>1C23TNN_00051435,510020</v>
          </cell>
          <cell r="G16">
            <v>1199421</v>
          </cell>
        </row>
        <row r="17">
          <cell r="E17">
            <v>51437</v>
          </cell>
          <cell r="F17" t="str">
            <v>1C23TNN_00051437,510025</v>
          </cell>
          <cell r="G17">
            <v>2626020</v>
          </cell>
        </row>
        <row r="18">
          <cell r="E18">
            <v>51423</v>
          </cell>
          <cell r="F18" t="str">
            <v>1C23TNN_00051423,510024</v>
          </cell>
          <cell r="G18">
            <v>1348205</v>
          </cell>
        </row>
        <row r="19">
          <cell r="E19">
            <v>51433</v>
          </cell>
          <cell r="F19" t="str">
            <v>1C23TNN_00051433,510017</v>
          </cell>
          <cell r="G19">
            <v>741501</v>
          </cell>
        </row>
        <row r="20">
          <cell r="E20">
            <v>51434</v>
          </cell>
          <cell r="F20" t="str">
            <v>1C23TNN_00051434,510017</v>
          </cell>
          <cell r="G20">
            <v>4946481</v>
          </cell>
        </row>
        <row r="21">
          <cell r="E21">
            <v>51438</v>
          </cell>
          <cell r="F21" t="str">
            <v>1C23TNN_00051438,510028</v>
          </cell>
          <cell r="G21">
            <v>1199421</v>
          </cell>
        </row>
        <row r="22">
          <cell r="E22">
            <v>51436</v>
          </cell>
          <cell r="F22" t="str">
            <v>1C23TNN_00051436,510022</v>
          </cell>
          <cell r="G22">
            <v>3920036</v>
          </cell>
        </row>
        <row r="23">
          <cell r="E23">
            <v>51431</v>
          </cell>
          <cell r="F23" t="str">
            <v>1C23TNN_00051431,510016</v>
          </cell>
          <cell r="G23">
            <v>5394870</v>
          </cell>
        </row>
        <row r="24">
          <cell r="E24">
            <v>51432</v>
          </cell>
          <cell r="F24" t="str">
            <v>1C23TNN_00051432,510016</v>
          </cell>
          <cell r="G24">
            <v>2696409</v>
          </cell>
        </row>
        <row r="25">
          <cell r="E25">
            <v>53130</v>
          </cell>
          <cell r="F25" t="str">
            <v>1C23TNN_00053130,510015</v>
          </cell>
          <cell r="G25">
            <v>1413963</v>
          </cell>
        </row>
        <row r="26">
          <cell r="E26">
            <v>53190</v>
          </cell>
          <cell r="F26" t="str">
            <v>1C23TNN_00053190,510014</v>
          </cell>
          <cell r="G26">
            <v>3706668</v>
          </cell>
        </row>
        <row r="27">
          <cell r="E27">
            <v>53191</v>
          </cell>
          <cell r="F27" t="str">
            <v>1C23TNN_00053191,520090</v>
          </cell>
          <cell r="G27">
            <v>1285916</v>
          </cell>
        </row>
        <row r="28">
          <cell r="E28">
            <v>53192</v>
          </cell>
          <cell r="F28" t="str">
            <v>1C23TNN_00053192,520090</v>
          </cell>
          <cell r="G28">
            <v>793058</v>
          </cell>
        </row>
        <row r="29">
          <cell r="E29">
            <v>53193</v>
          </cell>
          <cell r="F29" t="str">
            <v>1C23TNN_00053193,510013</v>
          </cell>
          <cell r="G29">
            <v>1348205</v>
          </cell>
        </row>
        <row r="30">
          <cell r="E30">
            <v>53194</v>
          </cell>
          <cell r="F30" t="str">
            <v>1C23TNN_00053194,510013</v>
          </cell>
          <cell r="G30">
            <v>5820579</v>
          </cell>
        </row>
        <row r="31">
          <cell r="E31">
            <v>53195</v>
          </cell>
          <cell r="F31" t="str">
            <v>1C23TNN_00053195,510014</v>
          </cell>
          <cell r="G31">
            <v>6112868</v>
          </cell>
        </row>
        <row r="32">
          <cell r="E32">
            <v>53197</v>
          </cell>
          <cell r="F32" t="str">
            <v>1C23TNN_00053197,510026</v>
          </cell>
          <cell r="G32">
            <v>969786</v>
          </cell>
        </row>
        <row r="33">
          <cell r="E33">
            <v>53198</v>
          </cell>
          <cell r="F33" t="str">
            <v>1C23TNN_00053198,510026</v>
          </cell>
          <cell r="G33">
            <v>1348205</v>
          </cell>
        </row>
        <row r="34">
          <cell r="E34">
            <v>53196</v>
          </cell>
          <cell r="F34" t="str">
            <v>1C23TNN_00053196,510014</v>
          </cell>
          <cell r="G34">
            <v>337055</v>
          </cell>
        </row>
        <row r="35">
          <cell r="E35">
            <v>53125</v>
          </cell>
          <cell r="F35" t="str">
            <v>1C23TNN_00053125,510010</v>
          </cell>
          <cell r="G35">
            <v>5339682</v>
          </cell>
        </row>
        <row r="36">
          <cell r="E36">
            <v>53126</v>
          </cell>
          <cell r="F36" t="str">
            <v>1C23TNN_00053126,510010</v>
          </cell>
          <cell r="G36">
            <v>4044627</v>
          </cell>
        </row>
        <row r="37">
          <cell r="E37">
            <v>53127</v>
          </cell>
          <cell r="F37" t="str">
            <v>1C23TNN_00053127,510028</v>
          </cell>
          <cell r="G37">
            <v>5119457</v>
          </cell>
        </row>
        <row r="38">
          <cell r="E38">
            <v>53128</v>
          </cell>
          <cell r="F38" t="str">
            <v>1C23TNN_00053128,510027</v>
          </cell>
          <cell r="G38">
            <v>3771252</v>
          </cell>
        </row>
        <row r="39">
          <cell r="E39">
            <v>53131</v>
          </cell>
          <cell r="F39" t="str">
            <v>1C23TNN_00053131,510012</v>
          </cell>
          <cell r="G39">
            <v>12994992</v>
          </cell>
        </row>
        <row r="40">
          <cell r="E40">
            <v>53132</v>
          </cell>
          <cell r="F40" t="str">
            <v>1C23TNN_00053132,510012</v>
          </cell>
          <cell r="G40">
            <v>2696409</v>
          </cell>
        </row>
        <row r="41">
          <cell r="E41">
            <v>53133</v>
          </cell>
          <cell r="F41" t="str">
            <v>1C23TNN_00053133,510029</v>
          </cell>
          <cell r="G41">
            <v>1199421</v>
          </cell>
        </row>
        <row r="42">
          <cell r="E42">
            <v>53135</v>
          </cell>
          <cell r="F42" t="str">
            <v>1C23TNN_00053135,510026</v>
          </cell>
          <cell r="G42">
            <v>2398856</v>
          </cell>
        </row>
        <row r="43">
          <cell r="E43">
            <v>53136</v>
          </cell>
          <cell r="F43" t="str">
            <v>1C23TNN_00053136,510014</v>
          </cell>
          <cell r="G43">
            <v>674109</v>
          </cell>
        </row>
        <row r="44">
          <cell r="E44">
            <v>53139</v>
          </cell>
          <cell r="F44" t="str">
            <v>1C23TNN_00053139,510014</v>
          </cell>
          <cell r="G44">
            <v>6800166</v>
          </cell>
        </row>
        <row r="45">
          <cell r="E45">
            <v>54697</v>
          </cell>
          <cell r="F45" t="str">
            <v>1C23TNN_00054697,510011</v>
          </cell>
          <cell r="G45">
            <v>706982</v>
          </cell>
        </row>
        <row r="46">
          <cell r="E46">
            <v>54700</v>
          </cell>
          <cell r="F46" t="str">
            <v>1C23TNN_00054700,510011</v>
          </cell>
          <cell r="G46">
            <v>1348205</v>
          </cell>
        </row>
        <row r="47">
          <cell r="E47">
            <v>54706</v>
          </cell>
          <cell r="F47" t="str">
            <v>1C23TNN_00054706,510011</v>
          </cell>
          <cell r="G47">
            <v>4797711</v>
          </cell>
        </row>
        <row r="48">
          <cell r="E48">
            <v>54707</v>
          </cell>
          <cell r="F48" t="str">
            <v>1C23TNN_00054707,510010</v>
          </cell>
          <cell r="G48">
            <v>12488985</v>
          </cell>
        </row>
        <row r="49">
          <cell r="E49">
            <v>54708</v>
          </cell>
          <cell r="F49" t="str">
            <v>1C23TNN_00054708,510025</v>
          </cell>
          <cell r="G49">
            <v>7945817</v>
          </cell>
        </row>
        <row r="50">
          <cell r="E50">
            <v>54710</v>
          </cell>
          <cell r="F50" t="str">
            <v>1C23TNN_00054710,510017</v>
          </cell>
          <cell r="G50">
            <v>2977763</v>
          </cell>
        </row>
        <row r="51">
          <cell r="E51">
            <v>54711</v>
          </cell>
          <cell r="F51" t="str">
            <v>1C23TNN_00054711,510017</v>
          </cell>
          <cell r="G51">
            <v>4970673</v>
          </cell>
        </row>
        <row r="52">
          <cell r="E52">
            <v>54712</v>
          </cell>
          <cell r="F52" t="str">
            <v>1C23TNN_00054712,510016</v>
          </cell>
          <cell r="G52">
            <v>2398856</v>
          </cell>
        </row>
        <row r="53">
          <cell r="E53">
            <v>54713</v>
          </cell>
          <cell r="F53" t="str">
            <v>1C23TNN_00054713,510015</v>
          </cell>
          <cell r="G53">
            <v>4970673</v>
          </cell>
        </row>
        <row r="54">
          <cell r="E54">
            <v>54714</v>
          </cell>
          <cell r="F54" t="str">
            <v>1C23TNN_00054714,510015</v>
          </cell>
          <cell r="G54">
            <v>1348205</v>
          </cell>
        </row>
        <row r="55">
          <cell r="E55">
            <v>54716</v>
          </cell>
          <cell r="F55" t="str">
            <v>1C23TNN_00054716,510015</v>
          </cell>
          <cell r="G55">
            <v>1348205</v>
          </cell>
        </row>
        <row r="56">
          <cell r="E56">
            <v>54717</v>
          </cell>
          <cell r="F56" t="str">
            <v>1C23TNN_00054717,510010</v>
          </cell>
          <cell r="G56">
            <v>2696409</v>
          </cell>
        </row>
        <row r="57">
          <cell r="E57">
            <v>54719</v>
          </cell>
          <cell r="F57" t="str">
            <v>1C23TNN_00054719,510029</v>
          </cell>
          <cell r="G57">
            <v>230337</v>
          </cell>
        </row>
        <row r="58">
          <cell r="E58">
            <v>54720</v>
          </cell>
          <cell r="F58" t="str">
            <v>1C23TNN_00054720,510019</v>
          </cell>
          <cell r="G58">
            <v>2571831</v>
          </cell>
        </row>
        <row r="59">
          <cell r="E59">
            <v>54723</v>
          </cell>
          <cell r="F59" t="str">
            <v>1C23TNN_00054723,510025</v>
          </cell>
          <cell r="G59">
            <v>1199421</v>
          </cell>
        </row>
        <row r="60">
          <cell r="E60">
            <v>54732</v>
          </cell>
          <cell r="F60" t="str">
            <v>1C23TNN_00054732,510010</v>
          </cell>
          <cell r="G60">
            <v>460688</v>
          </cell>
        </row>
        <row r="61">
          <cell r="E61">
            <v>54733</v>
          </cell>
          <cell r="F61" t="str">
            <v>1C23TNN_00054733,510010</v>
          </cell>
          <cell r="G61">
            <v>10286379</v>
          </cell>
        </row>
        <row r="62">
          <cell r="E62">
            <v>54721</v>
          </cell>
          <cell r="F62" t="str">
            <v>1C23TNN_00054721,510028</v>
          </cell>
          <cell r="G62">
            <v>3771252</v>
          </cell>
        </row>
        <row r="63">
          <cell r="E63">
            <v>54725</v>
          </cell>
          <cell r="F63" t="str">
            <v>1C23TNN_00054725,510023</v>
          </cell>
          <cell r="G63">
            <v>2785536</v>
          </cell>
        </row>
        <row r="64">
          <cell r="E64">
            <v>54726</v>
          </cell>
          <cell r="F64" t="str">
            <v>1C23TNN_00054726,510017</v>
          </cell>
          <cell r="G64">
            <v>2293083</v>
          </cell>
        </row>
        <row r="65">
          <cell r="E65">
            <v>54699</v>
          </cell>
          <cell r="F65" t="str">
            <v>1C23TNN_00054699,510011</v>
          </cell>
          <cell r="G65">
            <v>1382049</v>
          </cell>
        </row>
        <row r="66">
          <cell r="E66">
            <v>54715</v>
          </cell>
          <cell r="F66" t="str">
            <v>1C23TNN_00054715,510015</v>
          </cell>
          <cell r="G66">
            <v>4001589</v>
          </cell>
        </row>
        <row r="67">
          <cell r="E67">
            <v>54718</v>
          </cell>
          <cell r="F67" t="str">
            <v>1C23TNN_00054718,510010</v>
          </cell>
          <cell r="G67">
            <v>460688</v>
          </cell>
        </row>
        <row r="68">
          <cell r="E68">
            <v>54722</v>
          </cell>
          <cell r="F68" t="str">
            <v>1C23TNN_00054722,510027</v>
          </cell>
          <cell r="G68">
            <v>460688</v>
          </cell>
        </row>
        <row r="69">
          <cell r="E69">
            <v>54727</v>
          </cell>
          <cell r="F69" t="str">
            <v>1C23TNN_00054727,510021</v>
          </cell>
          <cell r="G69">
            <v>1586115</v>
          </cell>
        </row>
        <row r="70">
          <cell r="E70">
            <v>54709</v>
          </cell>
          <cell r="F70" t="str">
            <v>1C23TNN_00054709,510020</v>
          </cell>
          <cell r="G70">
            <v>1291559</v>
          </cell>
        </row>
        <row r="71">
          <cell r="E71">
            <v>54724</v>
          </cell>
          <cell r="F71" t="str">
            <v>1C23TNN_00054724,510024</v>
          </cell>
          <cell r="G71">
            <v>5357367</v>
          </cell>
        </row>
        <row r="72">
          <cell r="E72">
            <v>54728</v>
          </cell>
          <cell r="F72" t="str">
            <v>1C23TNN_00054728,510021</v>
          </cell>
          <cell r="G72">
            <v>1157814</v>
          </cell>
        </row>
        <row r="73">
          <cell r="E73">
            <v>54729</v>
          </cell>
          <cell r="F73" t="str">
            <v>1C23TNN_00054729,510016</v>
          </cell>
          <cell r="G73">
            <v>14399465</v>
          </cell>
        </row>
        <row r="74">
          <cell r="E74">
            <v>56224</v>
          </cell>
          <cell r="F74" t="str">
            <v>1C23TNN_00056224,510018</v>
          </cell>
          <cell r="G74">
            <v>3771252</v>
          </cell>
        </row>
        <row r="75">
          <cell r="E75">
            <v>56226</v>
          </cell>
          <cell r="F75" t="str">
            <v>1C23TNN_00056226,510019</v>
          </cell>
          <cell r="G75">
            <v>184275</v>
          </cell>
        </row>
        <row r="76">
          <cell r="E76">
            <v>56227</v>
          </cell>
          <cell r="F76" t="str">
            <v>1C23TNN_00056227,510012</v>
          </cell>
          <cell r="G76">
            <v>7583247</v>
          </cell>
        </row>
        <row r="77">
          <cell r="E77">
            <v>56228</v>
          </cell>
          <cell r="F77" t="str">
            <v>1C23TNN_00056228,510011</v>
          </cell>
          <cell r="G77">
            <v>3901743</v>
          </cell>
        </row>
        <row r="78">
          <cell r="E78">
            <v>56230</v>
          </cell>
          <cell r="F78" t="str">
            <v>1C23TNN_00056230,510025</v>
          </cell>
          <cell r="G78">
            <v>2571831</v>
          </cell>
        </row>
        <row r="79">
          <cell r="E79">
            <v>56233</v>
          </cell>
          <cell r="F79" t="str">
            <v>1C23TNN_00056233,510016</v>
          </cell>
          <cell r="G79">
            <v>5226768</v>
          </cell>
        </row>
        <row r="80">
          <cell r="E80">
            <v>56234</v>
          </cell>
          <cell r="F80" t="str">
            <v>1C23TNN_00056234,510022</v>
          </cell>
          <cell r="G80">
            <v>460688</v>
          </cell>
        </row>
        <row r="81">
          <cell r="E81">
            <v>56235</v>
          </cell>
          <cell r="F81" t="str">
            <v>1C23TNN_00056235,520090</v>
          </cell>
          <cell r="G81">
            <v>1199421</v>
          </cell>
        </row>
        <row r="82">
          <cell r="E82">
            <v>56236</v>
          </cell>
          <cell r="F82" t="str">
            <v>1C23TNN_00056236,510026</v>
          </cell>
          <cell r="G82">
            <v>4684163</v>
          </cell>
        </row>
        <row r="83">
          <cell r="E83">
            <v>56237</v>
          </cell>
          <cell r="F83" t="str">
            <v>1C23TNN_00056237,510014</v>
          </cell>
          <cell r="G83">
            <v>2795378</v>
          </cell>
        </row>
        <row r="84">
          <cell r="E84">
            <v>56238</v>
          </cell>
          <cell r="F84" t="str">
            <v>1C23TNN_00056238,510013</v>
          </cell>
          <cell r="G84">
            <v>460688</v>
          </cell>
        </row>
        <row r="85">
          <cell r="E85">
            <v>56239</v>
          </cell>
          <cell r="F85" t="str">
            <v>1C23TNN_00056239,510014</v>
          </cell>
          <cell r="G85">
            <v>5997132</v>
          </cell>
        </row>
        <row r="86">
          <cell r="E86">
            <v>56225</v>
          </cell>
          <cell r="F86" t="str">
            <v>1C23TNN_00056225,510019</v>
          </cell>
          <cell r="G86">
            <v>1199421</v>
          </cell>
        </row>
        <row r="87">
          <cell r="E87">
            <v>56229</v>
          </cell>
          <cell r="F87" t="str">
            <v>1C23TNN_00056229,510027</v>
          </cell>
          <cell r="G87">
            <v>2571831</v>
          </cell>
        </row>
        <row r="88">
          <cell r="E88">
            <v>56231</v>
          </cell>
          <cell r="F88" t="str">
            <v>1C23TNN_00056231,510024</v>
          </cell>
          <cell r="G88">
            <v>1413963</v>
          </cell>
        </row>
        <row r="89">
          <cell r="E89">
            <v>56232</v>
          </cell>
          <cell r="F89" t="str">
            <v>1C23TNN_00056232,510017</v>
          </cell>
          <cell r="G89">
            <v>3555968</v>
          </cell>
        </row>
        <row r="90">
          <cell r="E90">
            <v>57678</v>
          </cell>
          <cell r="F90" t="str">
            <v>1C23TNN_00057678,510010</v>
          </cell>
          <cell r="G90">
            <v>3172217</v>
          </cell>
        </row>
        <row r="91">
          <cell r="E91">
            <v>57679</v>
          </cell>
          <cell r="F91" t="str">
            <v>1C23TNN_00057679,510010</v>
          </cell>
          <cell r="G91">
            <v>460688</v>
          </cell>
        </row>
        <row r="92">
          <cell r="E92">
            <v>57680</v>
          </cell>
          <cell r="F92" t="str">
            <v>1C23TNN_00057680,510050</v>
          </cell>
          <cell r="G92">
            <v>1199421</v>
          </cell>
        </row>
        <row r="93">
          <cell r="E93">
            <v>57681</v>
          </cell>
          <cell r="F93" t="str">
            <v>1C23TNN_00057681,510015</v>
          </cell>
          <cell r="G93">
            <v>1586115</v>
          </cell>
        </row>
        <row r="94">
          <cell r="E94">
            <v>57682</v>
          </cell>
          <cell r="F94" t="str">
            <v>1C23TNN_00057682,510017</v>
          </cell>
          <cell r="G94">
            <v>5705586</v>
          </cell>
        </row>
        <row r="95">
          <cell r="E95">
            <v>57683</v>
          </cell>
          <cell r="F95" t="str">
            <v>1C23TNN_00057683,510025</v>
          </cell>
          <cell r="G95">
            <v>6729764</v>
          </cell>
        </row>
        <row r="96">
          <cell r="E96">
            <v>57684</v>
          </cell>
          <cell r="F96" t="str">
            <v>1C23TNN_00057684,510016</v>
          </cell>
          <cell r="G96">
            <v>2315628</v>
          </cell>
        </row>
        <row r="97">
          <cell r="E97">
            <v>57685</v>
          </cell>
          <cell r="F97" t="str">
            <v>1C23TNN_00057685,510050</v>
          </cell>
          <cell r="G97">
            <v>1199421</v>
          </cell>
        </row>
        <row r="98">
          <cell r="E98">
            <v>57687</v>
          </cell>
          <cell r="F98" t="str">
            <v>1C23TNN_00057687,510025</v>
          </cell>
          <cell r="G98">
            <v>1199421</v>
          </cell>
        </row>
        <row r="99">
          <cell r="E99">
            <v>57691</v>
          </cell>
          <cell r="F99" t="str">
            <v>1C23TNN_00057691,510010</v>
          </cell>
          <cell r="G99">
            <v>921375</v>
          </cell>
        </row>
        <row r="100">
          <cell r="E100">
            <v>57693</v>
          </cell>
          <cell r="F100" t="str">
            <v>1C23TNN_00057693,510013</v>
          </cell>
          <cell r="G100">
            <v>1778328</v>
          </cell>
        </row>
        <row r="101">
          <cell r="E101">
            <v>57694</v>
          </cell>
          <cell r="F101" t="str">
            <v>1C23TNN_00057694,510026</v>
          </cell>
          <cell r="G101">
            <v>1586115</v>
          </cell>
        </row>
        <row r="102">
          <cell r="E102">
            <v>57695</v>
          </cell>
          <cell r="F102" t="str">
            <v>1C23TNN_00057695,510014</v>
          </cell>
          <cell r="G102">
            <v>3690414</v>
          </cell>
        </row>
        <row r="103">
          <cell r="E103">
            <v>57696</v>
          </cell>
          <cell r="F103" t="str">
            <v>1C23TNN_00057696,520090</v>
          </cell>
          <cell r="G103">
            <v>793058</v>
          </cell>
        </row>
        <row r="104">
          <cell r="E104">
            <v>57686</v>
          </cell>
          <cell r="F104" t="str">
            <v>1C23TNN_00057686,510028</v>
          </cell>
          <cell r="G104">
            <v>10286379</v>
          </cell>
        </row>
        <row r="105">
          <cell r="E105">
            <v>57689</v>
          </cell>
          <cell r="F105" t="str">
            <v>1C23TNN_00057689,510017</v>
          </cell>
          <cell r="G105">
            <v>3771252</v>
          </cell>
        </row>
        <row r="106">
          <cell r="E106">
            <v>57688</v>
          </cell>
          <cell r="F106" t="str">
            <v>1C23TNN_00057688,510024</v>
          </cell>
          <cell r="G106">
            <v>1199421</v>
          </cell>
        </row>
        <row r="107">
          <cell r="E107">
            <v>57690</v>
          </cell>
          <cell r="F107" t="str">
            <v>1C23TNN_00057690,510015</v>
          </cell>
          <cell r="G107">
            <v>1157814</v>
          </cell>
        </row>
        <row r="108">
          <cell r="E108">
            <v>426</v>
          </cell>
          <cell r="F108" t="str">
            <v>K23THB 426,510016</v>
          </cell>
          <cell r="G108">
            <v>-207897</v>
          </cell>
        </row>
        <row r="109">
          <cell r="E109">
            <v>625</v>
          </cell>
          <cell r="F109" t="str">
            <v>K23THL 625,510015</v>
          </cell>
          <cell r="G109">
            <v>-1809927</v>
          </cell>
        </row>
        <row r="110">
          <cell r="E110">
            <v>442</v>
          </cell>
          <cell r="F110" t="str">
            <v>K23TKH 442,510025</v>
          </cell>
          <cell r="G110">
            <v>-419949</v>
          </cell>
        </row>
        <row r="111">
          <cell r="E111">
            <v>59174</v>
          </cell>
          <cell r="F111" t="str">
            <v>1C23TNN_00059174,510018</v>
          </cell>
          <cell r="G111">
            <v>2293083</v>
          </cell>
        </row>
        <row r="112">
          <cell r="E112">
            <v>59175</v>
          </cell>
          <cell r="F112" t="str">
            <v>1C23TNN_00059175,510020</v>
          </cell>
          <cell r="G112">
            <v>1199421</v>
          </cell>
        </row>
        <row r="113">
          <cell r="E113">
            <v>59177</v>
          </cell>
          <cell r="F113" t="str">
            <v>1C23TNN_00059177,510017</v>
          </cell>
          <cell r="G113">
            <v>4714484</v>
          </cell>
        </row>
        <row r="114">
          <cell r="E114">
            <v>59178</v>
          </cell>
          <cell r="F114" t="str">
            <v>1C23TNN_00059178,510025</v>
          </cell>
          <cell r="G114">
            <v>5143649</v>
          </cell>
        </row>
        <row r="115">
          <cell r="E115">
            <v>59180</v>
          </cell>
          <cell r="F115" t="str">
            <v>1C23TNN_00059180,510050</v>
          </cell>
          <cell r="G115">
            <v>1199421</v>
          </cell>
        </row>
        <row r="116">
          <cell r="E116">
            <v>59182</v>
          </cell>
          <cell r="F116" t="str">
            <v>1C23TNN_00059182,510012</v>
          </cell>
          <cell r="G116">
            <v>706982</v>
          </cell>
        </row>
        <row r="117">
          <cell r="E117">
            <v>59184</v>
          </cell>
          <cell r="F117" t="str">
            <v>1C23TNN_00059184,510012</v>
          </cell>
          <cell r="G117">
            <v>460688</v>
          </cell>
        </row>
        <row r="118">
          <cell r="E118">
            <v>59192</v>
          </cell>
          <cell r="F118" t="str">
            <v>1C23TNN_00059192,510022</v>
          </cell>
          <cell r="G118">
            <v>1199421</v>
          </cell>
        </row>
        <row r="119">
          <cell r="E119">
            <v>59193</v>
          </cell>
          <cell r="F119" t="str">
            <v>1C23TNN_00059193,510025</v>
          </cell>
          <cell r="G119">
            <v>6557612</v>
          </cell>
        </row>
        <row r="120">
          <cell r="E120">
            <v>59196</v>
          </cell>
          <cell r="F120" t="str">
            <v>1C23TNN_00059196,510026</v>
          </cell>
          <cell r="G120">
            <v>1586115</v>
          </cell>
        </row>
        <row r="121">
          <cell r="E121">
            <v>59197</v>
          </cell>
          <cell r="F121" t="str">
            <v>1C23TNN_00059197,520090</v>
          </cell>
          <cell r="G121">
            <v>1199421</v>
          </cell>
        </row>
        <row r="122">
          <cell r="E122">
            <v>59198</v>
          </cell>
          <cell r="F122" t="str">
            <v>1C23TNN_00059198,510014</v>
          </cell>
          <cell r="G122">
            <v>4637763</v>
          </cell>
        </row>
        <row r="123">
          <cell r="E123">
            <v>59199</v>
          </cell>
          <cell r="F123" t="str">
            <v>1C23TNN_00059199,510014</v>
          </cell>
          <cell r="G123">
            <v>92138</v>
          </cell>
        </row>
        <row r="124">
          <cell r="E124">
            <v>59200</v>
          </cell>
          <cell r="F124" t="str">
            <v>1C23TNN_00059200,510013</v>
          </cell>
          <cell r="G124">
            <v>2785536</v>
          </cell>
        </row>
        <row r="125">
          <cell r="E125">
            <v>59201</v>
          </cell>
          <cell r="F125" t="str">
            <v>1C23TNN_00059201,510026</v>
          </cell>
          <cell r="G125">
            <v>230337</v>
          </cell>
        </row>
        <row r="126">
          <cell r="E126">
            <v>59202</v>
          </cell>
          <cell r="F126" t="str">
            <v>1C23TNN_00059202,510026</v>
          </cell>
          <cell r="G126">
            <v>578907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topLeftCell="A7" workbookViewId="0">
      <selection activeCell="I16" sqref="I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72" t="s">
        <v>39</v>
      </c>
      <c r="B1" s="72"/>
      <c r="C1" s="72"/>
      <c r="D1" s="72"/>
      <c r="E1" s="72"/>
      <c r="F1" s="72"/>
      <c r="G1" s="72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27</v>
      </c>
      <c r="H2" s="6"/>
      <c r="I2" s="6"/>
    </row>
    <row r="3" spans="1:11" ht="15.75" x14ac:dyDescent="0.25">
      <c r="A3" s="26"/>
      <c r="B3" s="27" t="s">
        <v>9</v>
      </c>
      <c r="C3" s="78">
        <v>471272220</v>
      </c>
      <c r="D3" s="79"/>
      <c r="E3" s="27"/>
      <c r="F3" s="27"/>
      <c r="G3" s="27"/>
      <c r="H3" s="54"/>
      <c r="I3" s="6"/>
    </row>
    <row r="4" spans="1:11" ht="15.75" x14ac:dyDescent="0.25">
      <c r="A4" s="11"/>
      <c r="B4" s="7" t="s">
        <v>40</v>
      </c>
      <c r="C4" s="8">
        <v>250737049</v>
      </c>
      <c r="D4" s="8">
        <v>20058964</v>
      </c>
      <c r="E4" s="8"/>
      <c r="F4" s="9"/>
      <c r="G4" s="9"/>
      <c r="I4" s="6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73" t="s">
        <v>6</v>
      </c>
      <c r="B6" s="74"/>
      <c r="C6" s="14">
        <f>SUM(C4:C4)</f>
        <v>250737049</v>
      </c>
      <c r="D6" s="14">
        <f>SUM(D4:D4)</f>
        <v>20058964</v>
      </c>
      <c r="E6" s="14"/>
      <c r="F6" s="16"/>
      <c r="G6" s="14"/>
      <c r="I6" s="48"/>
      <c r="K6" s="48"/>
    </row>
    <row r="7" spans="1:11" ht="15.75" x14ac:dyDescent="0.25">
      <c r="A7" s="11"/>
      <c r="B7" s="20" t="s">
        <v>41</v>
      </c>
      <c r="C7" s="8"/>
      <c r="D7" s="8"/>
      <c r="E7" s="8">
        <v>16866694</v>
      </c>
      <c r="F7" s="9"/>
      <c r="G7" s="10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73" t="s">
        <v>7</v>
      </c>
      <c r="B9" s="74"/>
      <c r="C9" s="14"/>
      <c r="D9" s="14"/>
      <c r="E9" s="14">
        <f>SUM(E7:E8)</f>
        <v>16866694</v>
      </c>
      <c r="F9" s="16"/>
      <c r="G9" s="17"/>
      <c r="I9" s="48"/>
    </row>
    <row r="10" spans="1:11" ht="15.75" x14ac:dyDescent="0.25">
      <c r="A10" s="11"/>
      <c r="B10" s="20" t="s">
        <v>42</v>
      </c>
      <c r="C10" s="8"/>
      <c r="D10" s="8"/>
      <c r="E10" s="8"/>
      <c r="F10" s="9">
        <v>48026547</v>
      </c>
      <c r="G10" s="10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73" t="s">
        <v>35</v>
      </c>
      <c r="B12" s="74"/>
      <c r="C12" s="14"/>
      <c r="D12" s="14"/>
      <c r="E12" s="14"/>
      <c r="F12" s="14">
        <f>SUM(F10:F11)</f>
        <v>48026547</v>
      </c>
      <c r="G12" s="17"/>
    </row>
    <row r="13" spans="1:11" ht="15.75" x14ac:dyDescent="0.25">
      <c r="A13" s="11"/>
      <c r="B13" s="7" t="s">
        <v>43</v>
      </c>
      <c r="C13" s="8"/>
      <c r="D13" s="8"/>
      <c r="E13" s="8"/>
      <c r="F13" s="9"/>
      <c r="G13" s="9">
        <v>285825870</v>
      </c>
      <c r="I13" s="22"/>
    </row>
    <row r="14" spans="1:11" ht="15.75" x14ac:dyDescent="0.25">
      <c r="A14" s="11"/>
      <c r="B14" s="7"/>
      <c r="C14" s="8"/>
      <c r="D14" s="8"/>
      <c r="E14" s="8"/>
      <c r="F14" s="9"/>
      <c r="G14" s="9"/>
      <c r="I14" s="22"/>
    </row>
    <row r="15" spans="1:11" ht="15.75" x14ac:dyDescent="0.25">
      <c r="A15" s="73" t="s">
        <v>8</v>
      </c>
      <c r="B15" s="74"/>
      <c r="C15" s="18"/>
      <c r="D15" s="18"/>
      <c r="E15" s="15"/>
      <c r="F15" s="17"/>
      <c r="G15" s="19">
        <f>SUM(G13:G14)</f>
        <v>285825870</v>
      </c>
      <c r="I15" s="22"/>
    </row>
    <row r="16" spans="1:11" ht="21.75" customHeight="1" x14ac:dyDescent="0.3">
      <c r="A16" s="75" t="s">
        <v>28</v>
      </c>
      <c r="B16" s="76"/>
      <c r="C16" s="76"/>
      <c r="D16" s="76"/>
      <c r="E16" s="76"/>
      <c r="F16" s="77"/>
      <c r="G16" s="28">
        <f>C3+C6+D6-E9-F12-G15</f>
        <v>391349122</v>
      </c>
      <c r="H16">
        <v>55187</v>
      </c>
      <c r="I16" s="71">
        <f>+G16+H16</f>
        <v>391404309</v>
      </c>
      <c r="J16" s="48"/>
    </row>
    <row r="17" spans="1:10" ht="15.75" x14ac:dyDescent="0.25">
      <c r="A17" s="1"/>
      <c r="B17" s="4"/>
      <c r="C17" s="24"/>
      <c r="D17" s="24"/>
      <c r="E17" s="2"/>
      <c r="G17" s="56">
        <v>361105165</v>
      </c>
      <c r="H17" t="s">
        <v>166</v>
      </c>
      <c r="I17" s="22"/>
      <c r="J17" s="48"/>
    </row>
    <row r="18" spans="1:10" ht="15.75" x14ac:dyDescent="0.25">
      <c r="A18" s="1"/>
      <c r="B18" s="4"/>
      <c r="C18" s="24"/>
      <c r="D18" s="24"/>
      <c r="E18" s="2"/>
      <c r="G18" s="58">
        <v>30299797</v>
      </c>
      <c r="H18" t="s">
        <v>666</v>
      </c>
      <c r="I18" s="22"/>
    </row>
    <row r="19" spans="1:10" ht="15.75" x14ac:dyDescent="0.25">
      <c r="A19" s="1"/>
      <c r="B19" s="4"/>
      <c r="C19" s="24"/>
      <c r="D19" s="24"/>
      <c r="E19" s="2"/>
      <c r="G19" s="48"/>
      <c r="I19" s="22"/>
    </row>
    <row r="20" spans="1:10" ht="15.75" x14ac:dyDescent="0.25">
      <c r="A20" s="5"/>
      <c r="C20" s="25"/>
      <c r="D20" s="25"/>
      <c r="E20" s="3"/>
      <c r="G20" s="48">
        <f>+I16-G18</f>
        <v>361104512</v>
      </c>
      <c r="I20" s="22"/>
    </row>
    <row r="21" spans="1:10" x14ac:dyDescent="0.25">
      <c r="G21" s="48"/>
    </row>
    <row r="22" spans="1:10" x14ac:dyDescent="0.25">
      <c r="G22" s="48"/>
      <c r="I22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90" activePane="bottomLeft" state="frozen"/>
      <selection pane="bottomLeft" activeCell="G92" sqref="G9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7" width="18.5703125" style="32" customWidth="1"/>
    <col min="8" max="8" width="15.28515625" style="42" customWidth="1"/>
    <col min="9" max="9" width="9.140625" style="32"/>
    <col min="10" max="10" width="11.140625" style="42" bestFit="1" customWidth="1"/>
    <col min="11" max="11" width="9.140625" style="42"/>
    <col min="12" max="12" width="20.5703125" style="32" bestFit="1" customWidth="1"/>
    <col min="13" max="13" width="9.140625" style="59"/>
    <col min="14" max="16384" width="9.140625" style="32"/>
  </cols>
  <sheetData>
    <row r="1" spans="1:8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31</v>
      </c>
      <c r="F1" s="29" t="s">
        <v>0</v>
      </c>
      <c r="G1" s="29" t="s">
        <v>32</v>
      </c>
      <c r="H1" s="31" t="s">
        <v>33</v>
      </c>
    </row>
    <row r="2" spans="1:8" ht="39" customHeight="1" x14ac:dyDescent="0.2">
      <c r="A2" s="33">
        <v>1</v>
      </c>
      <c r="B2" s="34" t="s">
        <v>61</v>
      </c>
      <c r="C2" s="46">
        <v>45178</v>
      </c>
      <c r="D2" s="34" t="s">
        <v>12</v>
      </c>
      <c r="E2" s="50">
        <v>654610</v>
      </c>
      <c r="F2" s="50">
        <v>52369</v>
      </c>
      <c r="G2" s="50">
        <f>+E2+F2</f>
        <v>706979</v>
      </c>
      <c r="H2" s="35"/>
    </row>
    <row r="3" spans="1:8" ht="39" customHeight="1" x14ac:dyDescent="0.2">
      <c r="A3" s="33">
        <v>2</v>
      </c>
      <c r="B3" s="34" t="s">
        <v>62</v>
      </c>
      <c r="C3" s="46">
        <v>45178</v>
      </c>
      <c r="D3" s="34" t="s">
        <v>12</v>
      </c>
      <c r="E3" s="50">
        <v>1279680</v>
      </c>
      <c r="F3" s="50">
        <v>102374</v>
      </c>
      <c r="G3" s="50">
        <f t="shared" ref="G3:G66" si="0">+E3+F3</f>
        <v>1382054</v>
      </c>
      <c r="H3" s="35"/>
    </row>
    <row r="4" spans="1:8" ht="39" customHeight="1" x14ac:dyDescent="0.2">
      <c r="A4" s="33">
        <v>3</v>
      </c>
      <c r="B4" s="34" t="s">
        <v>63</v>
      </c>
      <c r="C4" s="46">
        <v>45178</v>
      </c>
      <c r="D4" s="34" t="s">
        <v>12</v>
      </c>
      <c r="E4" s="50">
        <v>1248340</v>
      </c>
      <c r="F4" s="50">
        <v>99867</v>
      </c>
      <c r="G4" s="50">
        <f t="shared" si="0"/>
        <v>1348207</v>
      </c>
      <c r="H4" s="35"/>
    </row>
    <row r="5" spans="1:8" ht="39" customHeight="1" x14ac:dyDescent="0.2">
      <c r="A5" s="33">
        <v>4</v>
      </c>
      <c r="B5" s="34" t="s">
        <v>64</v>
      </c>
      <c r="C5" s="46">
        <v>45178</v>
      </c>
      <c r="D5" s="34" t="s">
        <v>12</v>
      </c>
      <c r="E5" s="50">
        <v>4442320</v>
      </c>
      <c r="F5" s="50">
        <v>355386</v>
      </c>
      <c r="G5" s="50">
        <f t="shared" si="0"/>
        <v>4797706</v>
      </c>
      <c r="H5" s="35"/>
    </row>
    <row r="6" spans="1:8" ht="39" customHeight="1" x14ac:dyDescent="0.2">
      <c r="A6" s="33">
        <v>5</v>
      </c>
      <c r="B6" s="34" t="s">
        <v>65</v>
      </c>
      <c r="C6" s="46">
        <v>45178</v>
      </c>
      <c r="D6" s="34" t="s">
        <v>12</v>
      </c>
      <c r="E6" s="50">
        <v>11563880</v>
      </c>
      <c r="F6" s="50">
        <v>925110</v>
      </c>
      <c r="G6" s="50">
        <f t="shared" si="0"/>
        <v>12488990</v>
      </c>
      <c r="H6" s="35"/>
    </row>
    <row r="7" spans="1:8" ht="39" customHeight="1" x14ac:dyDescent="0.2">
      <c r="A7" s="33">
        <v>6</v>
      </c>
      <c r="B7" s="34" t="s">
        <v>66</v>
      </c>
      <c r="C7" s="46">
        <v>45178</v>
      </c>
      <c r="D7" s="34" t="s">
        <v>18</v>
      </c>
      <c r="E7" s="50">
        <v>7357240</v>
      </c>
      <c r="F7" s="50">
        <v>588579</v>
      </c>
      <c r="G7" s="50">
        <f t="shared" si="0"/>
        <v>7945819</v>
      </c>
      <c r="H7" s="35"/>
    </row>
    <row r="8" spans="1:8" ht="39" customHeight="1" x14ac:dyDescent="0.2">
      <c r="A8" s="33">
        <v>7</v>
      </c>
      <c r="B8" s="34" t="s">
        <v>67</v>
      </c>
      <c r="C8" s="46">
        <v>45178</v>
      </c>
      <c r="D8" s="34" t="s">
        <v>26</v>
      </c>
      <c r="E8" s="50">
        <v>1195892</v>
      </c>
      <c r="F8" s="50">
        <v>95671</v>
      </c>
      <c r="G8" s="50">
        <f t="shared" si="0"/>
        <v>1291563</v>
      </c>
      <c r="H8" s="35"/>
    </row>
    <row r="9" spans="1:8" ht="39" customHeight="1" x14ac:dyDescent="0.2">
      <c r="A9" s="33">
        <v>8</v>
      </c>
      <c r="B9" s="34" t="s">
        <v>68</v>
      </c>
      <c r="C9" s="46">
        <v>45178</v>
      </c>
      <c r="D9" s="34" t="s">
        <v>22</v>
      </c>
      <c r="E9" s="50">
        <v>2757185</v>
      </c>
      <c r="F9" s="50">
        <v>220575</v>
      </c>
      <c r="G9" s="50">
        <f t="shared" si="0"/>
        <v>2977760</v>
      </c>
      <c r="H9" s="35"/>
    </row>
    <row r="10" spans="1:8" ht="39" customHeight="1" x14ac:dyDescent="0.2">
      <c r="A10" s="33">
        <v>9</v>
      </c>
      <c r="B10" s="34" t="s">
        <v>69</v>
      </c>
      <c r="C10" s="46">
        <v>45178</v>
      </c>
      <c r="D10" s="34" t="s">
        <v>22</v>
      </c>
      <c r="E10" s="50">
        <v>4602480</v>
      </c>
      <c r="F10" s="50">
        <v>368198</v>
      </c>
      <c r="G10" s="50">
        <f t="shared" si="0"/>
        <v>4970678</v>
      </c>
      <c r="H10" s="35"/>
    </row>
    <row r="11" spans="1:8" ht="39" customHeight="1" x14ac:dyDescent="0.2">
      <c r="A11" s="33">
        <v>10</v>
      </c>
      <c r="B11" s="34" t="s">
        <v>70</v>
      </c>
      <c r="C11" s="46">
        <v>45178</v>
      </c>
      <c r="D11" s="34" t="s">
        <v>17</v>
      </c>
      <c r="E11" s="50">
        <v>2221160</v>
      </c>
      <c r="F11" s="50">
        <v>177693</v>
      </c>
      <c r="G11" s="50">
        <f t="shared" si="0"/>
        <v>2398853</v>
      </c>
      <c r="H11" s="35"/>
    </row>
    <row r="12" spans="1:8" ht="39" customHeight="1" x14ac:dyDescent="0.2">
      <c r="A12" s="33">
        <v>11</v>
      </c>
      <c r="B12" s="34" t="s">
        <v>71</v>
      </c>
      <c r="C12" s="46">
        <v>45178</v>
      </c>
      <c r="D12" s="34" t="s">
        <v>24</v>
      </c>
      <c r="E12" s="50">
        <v>4602480</v>
      </c>
      <c r="F12" s="50">
        <v>368198</v>
      </c>
      <c r="G12" s="50">
        <f t="shared" si="0"/>
        <v>4970678</v>
      </c>
      <c r="H12" s="35"/>
    </row>
    <row r="13" spans="1:8" ht="39" customHeight="1" x14ac:dyDescent="0.2">
      <c r="A13" s="33">
        <v>12</v>
      </c>
      <c r="B13" s="34" t="s">
        <v>72</v>
      </c>
      <c r="C13" s="46">
        <v>45178</v>
      </c>
      <c r="D13" s="34" t="s">
        <v>24</v>
      </c>
      <c r="E13" s="50">
        <v>1248340</v>
      </c>
      <c r="F13" s="50">
        <v>99867</v>
      </c>
      <c r="G13" s="50">
        <f t="shared" si="0"/>
        <v>1348207</v>
      </c>
      <c r="H13" s="35"/>
    </row>
    <row r="14" spans="1:8" ht="39" customHeight="1" x14ac:dyDescent="0.2">
      <c r="A14" s="33">
        <v>13</v>
      </c>
      <c r="B14" s="34" t="s">
        <v>73</v>
      </c>
      <c r="C14" s="46">
        <v>45178</v>
      </c>
      <c r="D14" s="34" t="s">
        <v>24</v>
      </c>
      <c r="E14" s="50">
        <v>3705180</v>
      </c>
      <c r="F14" s="50">
        <v>296414</v>
      </c>
      <c r="G14" s="50">
        <f t="shared" si="0"/>
        <v>4001594</v>
      </c>
      <c r="H14" s="35"/>
    </row>
    <row r="15" spans="1:8" ht="39" customHeight="1" x14ac:dyDescent="0.2">
      <c r="A15" s="33">
        <v>14</v>
      </c>
      <c r="B15" s="34" t="s">
        <v>74</v>
      </c>
      <c r="C15" s="46">
        <v>45178</v>
      </c>
      <c r="D15" s="34" t="s">
        <v>24</v>
      </c>
      <c r="E15" s="50">
        <v>1248340</v>
      </c>
      <c r="F15" s="50">
        <v>99867</v>
      </c>
      <c r="G15" s="50">
        <f t="shared" si="0"/>
        <v>1348207</v>
      </c>
      <c r="H15" s="35"/>
    </row>
    <row r="16" spans="1:8" ht="39" customHeight="1" x14ac:dyDescent="0.2">
      <c r="A16" s="33">
        <v>15</v>
      </c>
      <c r="B16" s="34" t="s">
        <v>75</v>
      </c>
      <c r="C16" s="46">
        <v>45178</v>
      </c>
      <c r="D16" s="34" t="s">
        <v>12</v>
      </c>
      <c r="E16" s="50">
        <v>2496680</v>
      </c>
      <c r="F16" s="50">
        <v>199734</v>
      </c>
      <c r="G16" s="50">
        <f t="shared" si="0"/>
        <v>2696414</v>
      </c>
      <c r="H16" s="35"/>
    </row>
    <row r="17" spans="1:8" ht="39" customHeight="1" x14ac:dyDescent="0.2">
      <c r="A17" s="33">
        <v>16</v>
      </c>
      <c r="B17" s="34" t="s">
        <v>76</v>
      </c>
      <c r="C17" s="46">
        <v>45178</v>
      </c>
      <c r="D17" s="34" t="s">
        <v>12</v>
      </c>
      <c r="E17" s="50">
        <v>426560</v>
      </c>
      <c r="F17" s="50">
        <v>34125</v>
      </c>
      <c r="G17" s="50">
        <f t="shared" si="0"/>
        <v>460685</v>
      </c>
      <c r="H17" s="35"/>
    </row>
    <row r="18" spans="1:8" ht="39" customHeight="1" x14ac:dyDescent="0.2">
      <c r="A18" s="33">
        <v>17</v>
      </c>
      <c r="B18" s="34" t="s">
        <v>77</v>
      </c>
      <c r="C18" s="46">
        <v>45178</v>
      </c>
      <c r="D18" s="34" t="s">
        <v>12</v>
      </c>
      <c r="E18" s="50">
        <v>213280</v>
      </c>
      <c r="F18" s="50">
        <v>17062</v>
      </c>
      <c r="G18" s="50">
        <f t="shared" si="0"/>
        <v>230342</v>
      </c>
      <c r="H18" s="35"/>
    </row>
    <row r="19" spans="1:8" ht="39" customHeight="1" x14ac:dyDescent="0.2">
      <c r="A19" s="33">
        <v>18</v>
      </c>
      <c r="B19" s="34" t="s">
        <v>78</v>
      </c>
      <c r="C19" s="46">
        <v>45178</v>
      </c>
      <c r="D19" s="34" t="s">
        <v>14</v>
      </c>
      <c r="E19" s="50">
        <v>2381320</v>
      </c>
      <c r="F19" s="50">
        <v>190506</v>
      </c>
      <c r="G19" s="50">
        <f t="shared" si="0"/>
        <v>2571826</v>
      </c>
      <c r="H19" s="35"/>
    </row>
    <row r="20" spans="1:8" ht="39" customHeight="1" x14ac:dyDescent="0.2">
      <c r="A20" s="33">
        <v>19</v>
      </c>
      <c r="B20" s="34" t="s">
        <v>79</v>
      </c>
      <c r="C20" s="46">
        <v>45178</v>
      </c>
      <c r="D20" s="34" t="s">
        <v>15</v>
      </c>
      <c r="E20" s="50">
        <v>3491900</v>
      </c>
      <c r="F20" s="50">
        <v>279352</v>
      </c>
      <c r="G20" s="50">
        <f t="shared" si="0"/>
        <v>3771252</v>
      </c>
      <c r="H20" s="35"/>
    </row>
    <row r="21" spans="1:8" ht="39" customHeight="1" x14ac:dyDescent="0.2">
      <c r="A21" s="33">
        <v>20</v>
      </c>
      <c r="B21" s="34" t="s">
        <v>80</v>
      </c>
      <c r="C21" s="46">
        <v>45178</v>
      </c>
      <c r="D21" s="34" t="s">
        <v>16</v>
      </c>
      <c r="E21" s="52">
        <v>426560</v>
      </c>
      <c r="F21" s="52">
        <v>34125</v>
      </c>
      <c r="G21" s="50">
        <f t="shared" si="0"/>
        <v>460685</v>
      </c>
      <c r="H21" s="35"/>
    </row>
    <row r="22" spans="1:8" ht="39" customHeight="1" x14ac:dyDescent="0.2">
      <c r="A22" s="33">
        <v>21</v>
      </c>
      <c r="B22" s="34" t="s">
        <v>81</v>
      </c>
      <c r="C22" s="46">
        <v>45178</v>
      </c>
      <c r="D22" s="34" t="s">
        <v>18</v>
      </c>
      <c r="E22" s="50">
        <v>1110580</v>
      </c>
      <c r="F22" s="50">
        <v>88846</v>
      </c>
      <c r="G22" s="50">
        <f t="shared" si="0"/>
        <v>1199426</v>
      </c>
      <c r="H22" s="35"/>
    </row>
    <row r="23" spans="1:8" ht="39" customHeight="1" x14ac:dyDescent="0.2">
      <c r="A23" s="33">
        <v>22</v>
      </c>
      <c r="B23" s="34" t="s">
        <v>82</v>
      </c>
      <c r="C23" s="46">
        <v>45178</v>
      </c>
      <c r="D23" s="34" t="s">
        <v>23</v>
      </c>
      <c r="E23" s="52">
        <v>4960520</v>
      </c>
      <c r="F23" s="52">
        <v>396842</v>
      </c>
      <c r="G23" s="50">
        <f t="shared" si="0"/>
        <v>5357362</v>
      </c>
      <c r="H23" s="35"/>
    </row>
    <row r="24" spans="1:8" ht="39" customHeight="1" x14ac:dyDescent="0.2">
      <c r="A24" s="33">
        <v>23</v>
      </c>
      <c r="B24" s="34" t="s">
        <v>83</v>
      </c>
      <c r="C24" s="46">
        <v>45178</v>
      </c>
      <c r="D24" s="34" t="s">
        <v>25</v>
      </c>
      <c r="E24" s="50">
        <v>2579200</v>
      </c>
      <c r="F24" s="50">
        <v>206336</v>
      </c>
      <c r="G24" s="50">
        <f t="shared" si="0"/>
        <v>2785536</v>
      </c>
      <c r="H24" s="35"/>
    </row>
    <row r="25" spans="1:8" ht="39" customHeight="1" x14ac:dyDescent="0.2">
      <c r="A25" s="33">
        <v>24</v>
      </c>
      <c r="B25" s="34" t="s">
        <v>84</v>
      </c>
      <c r="C25" s="46">
        <v>45178</v>
      </c>
      <c r="D25" s="34" t="s">
        <v>22</v>
      </c>
      <c r="E25" s="50">
        <v>2123230</v>
      </c>
      <c r="F25" s="50">
        <v>169858</v>
      </c>
      <c r="G25" s="50">
        <f t="shared" si="0"/>
        <v>2293088</v>
      </c>
      <c r="H25" s="35"/>
    </row>
    <row r="26" spans="1:8" ht="39" customHeight="1" x14ac:dyDescent="0.2">
      <c r="A26" s="33">
        <v>25</v>
      </c>
      <c r="B26" s="34" t="s">
        <v>85</v>
      </c>
      <c r="C26" s="46">
        <v>45178</v>
      </c>
      <c r="D26" s="34" t="s">
        <v>20</v>
      </c>
      <c r="E26" s="50">
        <v>1468620</v>
      </c>
      <c r="F26" s="50">
        <v>117490</v>
      </c>
      <c r="G26" s="50">
        <f t="shared" si="0"/>
        <v>1586110</v>
      </c>
      <c r="H26" s="35"/>
    </row>
    <row r="27" spans="1:8" ht="39" customHeight="1" x14ac:dyDescent="0.2">
      <c r="A27" s="33">
        <v>26</v>
      </c>
      <c r="B27" s="34" t="s">
        <v>86</v>
      </c>
      <c r="C27" s="46">
        <v>45178</v>
      </c>
      <c r="D27" s="34" t="s">
        <v>20</v>
      </c>
      <c r="E27" s="50">
        <v>1072050</v>
      </c>
      <c r="F27" s="50">
        <v>85764</v>
      </c>
      <c r="G27" s="50">
        <f t="shared" si="0"/>
        <v>1157814</v>
      </c>
      <c r="H27" s="35"/>
    </row>
    <row r="28" spans="1:8" ht="39" customHeight="1" x14ac:dyDescent="0.2">
      <c r="A28" s="33">
        <v>27</v>
      </c>
      <c r="B28" s="34" t="s">
        <v>87</v>
      </c>
      <c r="C28" s="46">
        <v>45178</v>
      </c>
      <c r="D28" s="34" t="s">
        <v>17</v>
      </c>
      <c r="E28" s="50">
        <v>13332835</v>
      </c>
      <c r="F28" s="50">
        <v>1066627</v>
      </c>
      <c r="G28" s="50">
        <f t="shared" si="0"/>
        <v>14399462</v>
      </c>
      <c r="H28" s="35"/>
    </row>
    <row r="29" spans="1:8" ht="39" customHeight="1" x14ac:dyDescent="0.2">
      <c r="A29" s="33">
        <v>28</v>
      </c>
      <c r="B29" s="34" t="s">
        <v>88</v>
      </c>
      <c r="C29" s="46">
        <v>45178</v>
      </c>
      <c r="D29" s="34" t="s">
        <v>12</v>
      </c>
      <c r="E29" s="50">
        <v>426560</v>
      </c>
      <c r="F29" s="50">
        <v>34125</v>
      </c>
      <c r="G29" s="50">
        <f t="shared" si="0"/>
        <v>460685</v>
      </c>
      <c r="H29" s="35"/>
    </row>
    <row r="30" spans="1:8" ht="39" customHeight="1" x14ac:dyDescent="0.2">
      <c r="A30" s="33">
        <v>29</v>
      </c>
      <c r="B30" s="34" t="s">
        <v>89</v>
      </c>
      <c r="C30" s="46">
        <v>45178</v>
      </c>
      <c r="D30" s="34" t="s">
        <v>12</v>
      </c>
      <c r="E30" s="50">
        <v>9524420</v>
      </c>
      <c r="F30" s="50">
        <v>761954</v>
      </c>
      <c r="G30" s="50">
        <f t="shared" si="0"/>
        <v>10286374</v>
      </c>
      <c r="H30" s="35"/>
    </row>
    <row r="31" spans="1:8" ht="39" customHeight="1" x14ac:dyDescent="0.2">
      <c r="A31" s="33">
        <v>30</v>
      </c>
      <c r="B31" s="34" t="s">
        <v>90</v>
      </c>
      <c r="C31" s="46">
        <v>45185</v>
      </c>
      <c r="D31" s="34" t="s">
        <v>21</v>
      </c>
      <c r="E31" s="50">
        <v>3491900</v>
      </c>
      <c r="F31" s="50">
        <v>279352</v>
      </c>
      <c r="G31" s="50">
        <f t="shared" si="0"/>
        <v>3771252</v>
      </c>
      <c r="H31" s="35"/>
    </row>
    <row r="32" spans="1:8" ht="39" customHeight="1" x14ac:dyDescent="0.2">
      <c r="A32" s="33">
        <v>31</v>
      </c>
      <c r="B32" s="34" t="s">
        <v>91</v>
      </c>
      <c r="C32" s="46">
        <v>45185</v>
      </c>
      <c r="D32" s="34" t="s">
        <v>14</v>
      </c>
      <c r="E32" s="50">
        <v>1110580</v>
      </c>
      <c r="F32" s="50">
        <v>88846</v>
      </c>
      <c r="G32" s="50">
        <f t="shared" si="0"/>
        <v>1199426</v>
      </c>
      <c r="H32" s="35"/>
    </row>
    <row r="33" spans="1:8" ht="39" customHeight="1" x14ac:dyDescent="0.2">
      <c r="A33" s="33">
        <v>32</v>
      </c>
      <c r="B33" s="34" t="s">
        <v>92</v>
      </c>
      <c r="C33" s="46">
        <v>45185</v>
      </c>
      <c r="D33" s="34" t="s">
        <v>14</v>
      </c>
      <c r="E33" s="50">
        <v>170624</v>
      </c>
      <c r="F33" s="50">
        <v>13650</v>
      </c>
      <c r="G33" s="50">
        <f t="shared" si="0"/>
        <v>184274</v>
      </c>
      <c r="H33" s="35"/>
    </row>
    <row r="34" spans="1:8" ht="39" customHeight="1" x14ac:dyDescent="0.2">
      <c r="A34" s="33">
        <v>33</v>
      </c>
      <c r="B34" s="34" t="s">
        <v>93</v>
      </c>
      <c r="C34" s="46">
        <v>45185</v>
      </c>
      <c r="D34" s="34" t="s">
        <v>12</v>
      </c>
      <c r="E34" s="50">
        <v>7021520</v>
      </c>
      <c r="F34" s="50">
        <v>561722</v>
      </c>
      <c r="G34" s="50">
        <f t="shared" si="0"/>
        <v>7583242</v>
      </c>
      <c r="H34" s="35"/>
    </row>
    <row r="35" spans="1:8" ht="39" customHeight="1" x14ac:dyDescent="0.2">
      <c r="A35" s="33">
        <v>34</v>
      </c>
      <c r="B35" s="34" t="s">
        <v>94</v>
      </c>
      <c r="C35" s="46">
        <v>45185</v>
      </c>
      <c r="D35" s="34" t="s">
        <v>12</v>
      </c>
      <c r="E35" s="50">
        <v>3612720</v>
      </c>
      <c r="F35" s="50">
        <v>289018</v>
      </c>
      <c r="G35" s="50">
        <f t="shared" si="0"/>
        <v>3901738</v>
      </c>
      <c r="H35" s="35"/>
    </row>
    <row r="36" spans="1:8" ht="39" customHeight="1" x14ac:dyDescent="0.2">
      <c r="A36" s="33">
        <v>35</v>
      </c>
      <c r="B36" s="34" t="s">
        <v>95</v>
      </c>
      <c r="C36" s="46">
        <v>45185</v>
      </c>
      <c r="D36" s="34" t="s">
        <v>16</v>
      </c>
      <c r="E36" s="50">
        <v>2381320</v>
      </c>
      <c r="F36" s="50">
        <v>190506</v>
      </c>
      <c r="G36" s="50">
        <f t="shared" si="0"/>
        <v>2571826</v>
      </c>
      <c r="H36" s="35"/>
    </row>
    <row r="37" spans="1:8" ht="39" customHeight="1" x14ac:dyDescent="0.2">
      <c r="A37" s="33">
        <v>36</v>
      </c>
      <c r="B37" s="34" t="s">
        <v>96</v>
      </c>
      <c r="C37" s="46">
        <v>45185</v>
      </c>
      <c r="D37" s="34" t="s">
        <v>18</v>
      </c>
      <c r="E37" s="50">
        <v>2381320</v>
      </c>
      <c r="F37" s="50">
        <v>190506</v>
      </c>
      <c r="G37" s="50">
        <f t="shared" si="0"/>
        <v>2571826</v>
      </c>
      <c r="H37" s="35"/>
    </row>
    <row r="38" spans="1:8" ht="39" customHeight="1" x14ac:dyDescent="0.2">
      <c r="A38" s="33">
        <v>37</v>
      </c>
      <c r="B38" s="34" t="s">
        <v>97</v>
      </c>
      <c r="C38" s="46">
        <v>45185</v>
      </c>
      <c r="D38" s="34" t="s">
        <v>23</v>
      </c>
      <c r="E38" s="50">
        <v>1309220</v>
      </c>
      <c r="F38" s="50">
        <v>104738</v>
      </c>
      <c r="G38" s="50">
        <f t="shared" si="0"/>
        <v>1413958</v>
      </c>
      <c r="H38" s="35"/>
    </row>
    <row r="39" spans="1:8" ht="39" customHeight="1" x14ac:dyDescent="0.2">
      <c r="A39" s="33">
        <v>38</v>
      </c>
      <c r="B39" s="34" t="s">
        <v>98</v>
      </c>
      <c r="C39" s="46">
        <v>45185</v>
      </c>
      <c r="D39" s="34" t="s">
        <v>22</v>
      </c>
      <c r="E39" s="50">
        <v>3292560</v>
      </c>
      <c r="F39" s="50">
        <v>263405</v>
      </c>
      <c r="G39" s="50">
        <f t="shared" si="0"/>
        <v>3555965</v>
      </c>
      <c r="H39" s="35"/>
    </row>
    <row r="40" spans="1:8" ht="39" customHeight="1" x14ac:dyDescent="0.2">
      <c r="A40" s="33">
        <v>39</v>
      </c>
      <c r="B40" s="34" t="s">
        <v>99</v>
      </c>
      <c r="C40" s="46">
        <v>45185</v>
      </c>
      <c r="D40" s="34" t="s">
        <v>17</v>
      </c>
      <c r="E40" s="50">
        <v>4839600</v>
      </c>
      <c r="F40" s="50">
        <v>387168</v>
      </c>
      <c r="G40" s="50">
        <f t="shared" si="0"/>
        <v>5226768</v>
      </c>
      <c r="H40" s="35"/>
    </row>
    <row r="41" spans="1:8" ht="39" customHeight="1" x14ac:dyDescent="0.2">
      <c r="A41" s="33">
        <v>40</v>
      </c>
      <c r="B41" s="34" t="s">
        <v>100</v>
      </c>
      <c r="C41" s="46">
        <v>45185</v>
      </c>
      <c r="D41" s="34" t="s">
        <v>19</v>
      </c>
      <c r="E41" s="50">
        <v>426560</v>
      </c>
      <c r="F41" s="50">
        <v>34125</v>
      </c>
      <c r="G41" s="50">
        <f t="shared" si="0"/>
        <v>460685</v>
      </c>
      <c r="H41" s="35"/>
    </row>
    <row r="42" spans="1:8" ht="39" customHeight="1" x14ac:dyDescent="0.2">
      <c r="A42" s="33">
        <v>41</v>
      </c>
      <c r="B42" s="34" t="s">
        <v>101</v>
      </c>
      <c r="C42" s="46">
        <v>45185</v>
      </c>
      <c r="D42" s="34" t="s">
        <v>13</v>
      </c>
      <c r="E42" s="50">
        <v>1110580</v>
      </c>
      <c r="F42" s="50">
        <v>88846</v>
      </c>
      <c r="G42" s="50">
        <f t="shared" si="0"/>
        <v>1199426</v>
      </c>
      <c r="H42" s="35"/>
    </row>
    <row r="43" spans="1:8" ht="39" customHeight="1" x14ac:dyDescent="0.2">
      <c r="A43" s="33">
        <v>42</v>
      </c>
      <c r="B43" s="34" t="s">
        <v>102</v>
      </c>
      <c r="C43" s="46">
        <v>45185</v>
      </c>
      <c r="D43" s="34" t="s">
        <v>13</v>
      </c>
      <c r="E43" s="50">
        <v>4337191</v>
      </c>
      <c r="F43" s="50">
        <v>346975</v>
      </c>
      <c r="G43" s="50">
        <f t="shared" si="0"/>
        <v>4684166</v>
      </c>
      <c r="H43" s="35"/>
    </row>
    <row r="44" spans="1:8" ht="39" customHeight="1" x14ac:dyDescent="0.2">
      <c r="A44" s="33">
        <v>43</v>
      </c>
      <c r="B44" s="34" t="s">
        <v>103</v>
      </c>
      <c r="C44" s="46">
        <v>45185</v>
      </c>
      <c r="D44" s="34" t="s">
        <v>13</v>
      </c>
      <c r="E44" s="50">
        <v>2588315</v>
      </c>
      <c r="F44" s="50">
        <v>207065</v>
      </c>
      <c r="G44" s="50">
        <f t="shared" si="0"/>
        <v>2795380</v>
      </c>
      <c r="H44" s="35"/>
    </row>
    <row r="45" spans="1:8" ht="39" customHeight="1" x14ac:dyDescent="0.2">
      <c r="A45" s="33">
        <v>44</v>
      </c>
      <c r="B45" s="34" t="s">
        <v>104</v>
      </c>
      <c r="C45" s="46">
        <v>45185</v>
      </c>
      <c r="D45" s="34" t="s">
        <v>13</v>
      </c>
      <c r="E45" s="50">
        <v>426560</v>
      </c>
      <c r="F45" s="50">
        <v>34125</v>
      </c>
      <c r="G45" s="50">
        <f t="shared" si="0"/>
        <v>460685</v>
      </c>
      <c r="H45" s="35"/>
    </row>
    <row r="46" spans="1:8" ht="39" customHeight="1" x14ac:dyDescent="0.2">
      <c r="A46" s="33">
        <v>45</v>
      </c>
      <c r="B46" s="34" t="s">
        <v>105</v>
      </c>
      <c r="C46" s="46">
        <v>45185</v>
      </c>
      <c r="D46" s="34" t="s">
        <v>13</v>
      </c>
      <c r="E46" s="50">
        <v>5552900</v>
      </c>
      <c r="F46" s="50">
        <v>444232</v>
      </c>
      <c r="G46" s="50">
        <f t="shared" si="0"/>
        <v>5997132</v>
      </c>
      <c r="H46" s="35"/>
    </row>
    <row r="47" spans="1:8" ht="39" customHeight="1" x14ac:dyDescent="0.2">
      <c r="A47" s="33">
        <v>46</v>
      </c>
      <c r="B47" s="34" t="s">
        <v>106</v>
      </c>
      <c r="C47" s="46">
        <v>45192</v>
      </c>
      <c r="D47" s="34" t="s">
        <v>12</v>
      </c>
      <c r="E47" s="50">
        <v>2937240</v>
      </c>
      <c r="F47" s="50">
        <v>234979</v>
      </c>
      <c r="G47" s="50">
        <f t="shared" si="0"/>
        <v>3172219</v>
      </c>
      <c r="H47" s="35"/>
    </row>
    <row r="48" spans="1:8" ht="39" customHeight="1" x14ac:dyDescent="0.2">
      <c r="A48" s="33">
        <v>47</v>
      </c>
      <c r="B48" s="34" t="s">
        <v>107</v>
      </c>
      <c r="C48" s="46">
        <v>45192</v>
      </c>
      <c r="D48" s="34" t="s">
        <v>12</v>
      </c>
      <c r="E48" s="50">
        <v>426560</v>
      </c>
      <c r="F48" s="50">
        <v>34125</v>
      </c>
      <c r="G48" s="50">
        <f t="shared" si="0"/>
        <v>460685</v>
      </c>
      <c r="H48" s="35"/>
    </row>
    <row r="49" spans="1:13" ht="39" customHeight="1" x14ac:dyDescent="0.2">
      <c r="A49" s="33">
        <v>48</v>
      </c>
      <c r="B49" s="34" t="s">
        <v>108</v>
      </c>
      <c r="C49" s="46">
        <v>45192</v>
      </c>
      <c r="D49" s="34" t="s">
        <v>12</v>
      </c>
      <c r="E49" s="50">
        <v>1110580</v>
      </c>
      <c r="F49" s="50">
        <v>88846</v>
      </c>
      <c r="G49" s="50">
        <f t="shared" si="0"/>
        <v>1199426</v>
      </c>
      <c r="H49" s="35"/>
    </row>
    <row r="50" spans="1:13" ht="39" customHeight="1" x14ac:dyDescent="0.2">
      <c r="A50" s="33">
        <v>49</v>
      </c>
      <c r="B50" s="34" t="s">
        <v>109</v>
      </c>
      <c r="C50" s="46">
        <v>45192</v>
      </c>
      <c r="D50" s="34" t="s">
        <v>24</v>
      </c>
      <c r="E50" s="50">
        <v>1468620</v>
      </c>
      <c r="F50" s="50">
        <v>117490</v>
      </c>
      <c r="G50" s="50">
        <f t="shared" si="0"/>
        <v>1586110</v>
      </c>
      <c r="H50" s="35"/>
    </row>
    <row r="51" spans="1:13" ht="39" customHeight="1" x14ac:dyDescent="0.2">
      <c r="A51" s="33">
        <v>50</v>
      </c>
      <c r="B51" s="34" t="s">
        <v>110</v>
      </c>
      <c r="C51" s="46">
        <v>45192</v>
      </c>
      <c r="D51" s="34" t="s">
        <v>22</v>
      </c>
      <c r="E51" s="50">
        <v>5282952</v>
      </c>
      <c r="F51" s="50">
        <v>422636</v>
      </c>
      <c r="G51" s="50">
        <f t="shared" si="0"/>
        <v>5705588</v>
      </c>
      <c r="H51" s="35"/>
    </row>
    <row r="52" spans="1:13" ht="39" customHeight="1" x14ac:dyDescent="0.2">
      <c r="A52" s="33">
        <v>51</v>
      </c>
      <c r="B52" s="34" t="s">
        <v>111</v>
      </c>
      <c r="C52" s="46">
        <v>45192</v>
      </c>
      <c r="D52" s="34" t="s">
        <v>18</v>
      </c>
      <c r="E52" s="50">
        <v>6231260</v>
      </c>
      <c r="F52" s="50">
        <v>498501</v>
      </c>
      <c r="G52" s="50">
        <f t="shared" si="0"/>
        <v>6729761</v>
      </c>
      <c r="H52" s="35"/>
    </row>
    <row r="53" spans="1:13" ht="39" customHeight="1" x14ac:dyDescent="0.2">
      <c r="A53" s="33">
        <v>52</v>
      </c>
      <c r="B53" s="34" t="s">
        <v>112</v>
      </c>
      <c r="C53" s="46">
        <v>45192</v>
      </c>
      <c r="D53" s="34" t="s">
        <v>17</v>
      </c>
      <c r="E53" s="50">
        <v>2144100</v>
      </c>
      <c r="F53" s="50">
        <v>171528</v>
      </c>
      <c r="G53" s="50">
        <f t="shared" si="0"/>
        <v>2315628</v>
      </c>
      <c r="H53" s="35"/>
    </row>
    <row r="54" spans="1:13" ht="39" customHeight="1" x14ac:dyDescent="0.2">
      <c r="A54" s="33">
        <v>53</v>
      </c>
      <c r="B54" s="34" t="s">
        <v>113</v>
      </c>
      <c r="C54" s="46">
        <v>45192</v>
      </c>
      <c r="D54" s="34" t="s">
        <v>12</v>
      </c>
      <c r="E54" s="50">
        <v>1110580</v>
      </c>
      <c r="F54" s="50">
        <v>88846</v>
      </c>
      <c r="G54" s="50">
        <f t="shared" si="0"/>
        <v>1199426</v>
      </c>
      <c r="H54" s="35"/>
    </row>
    <row r="55" spans="1:13" ht="39" customHeight="1" x14ac:dyDescent="0.2">
      <c r="A55" s="33">
        <v>54</v>
      </c>
      <c r="B55" s="34" t="s">
        <v>114</v>
      </c>
      <c r="C55" s="46">
        <v>45192</v>
      </c>
      <c r="D55" s="34" t="s">
        <v>15</v>
      </c>
      <c r="E55" s="50">
        <v>9524420</v>
      </c>
      <c r="F55" s="50">
        <v>761954</v>
      </c>
      <c r="G55" s="50">
        <f t="shared" si="0"/>
        <v>10286374</v>
      </c>
      <c r="H55" s="35"/>
    </row>
    <row r="56" spans="1:13" ht="39" customHeight="1" x14ac:dyDescent="0.2">
      <c r="A56" s="33">
        <v>55</v>
      </c>
      <c r="B56" s="34" t="s">
        <v>115</v>
      </c>
      <c r="C56" s="46">
        <v>45192</v>
      </c>
      <c r="D56" s="34" t="s">
        <v>18</v>
      </c>
      <c r="E56" s="50">
        <v>1110580</v>
      </c>
      <c r="F56" s="50">
        <v>88846</v>
      </c>
      <c r="G56" s="50">
        <f t="shared" si="0"/>
        <v>1199426</v>
      </c>
      <c r="H56" s="35"/>
    </row>
    <row r="57" spans="1:13" ht="39" customHeight="1" x14ac:dyDescent="0.2">
      <c r="A57" s="33">
        <v>56</v>
      </c>
      <c r="B57" s="34" t="s">
        <v>116</v>
      </c>
      <c r="C57" s="46">
        <v>45192</v>
      </c>
      <c r="D57" s="34" t="s">
        <v>23</v>
      </c>
      <c r="E57" s="50">
        <v>1110580</v>
      </c>
      <c r="F57" s="50">
        <v>88846</v>
      </c>
      <c r="G57" s="50">
        <f t="shared" si="0"/>
        <v>1199426</v>
      </c>
      <c r="H57" s="35"/>
    </row>
    <row r="58" spans="1:13" ht="39" customHeight="1" x14ac:dyDescent="0.2">
      <c r="A58" s="33">
        <v>57</v>
      </c>
      <c r="B58" s="34" t="s">
        <v>117</v>
      </c>
      <c r="C58" s="46">
        <v>45192</v>
      </c>
      <c r="D58" s="34" t="s">
        <v>22</v>
      </c>
      <c r="E58" s="50">
        <v>3491900</v>
      </c>
      <c r="F58" s="50">
        <v>279352</v>
      </c>
      <c r="G58" s="50">
        <f t="shared" si="0"/>
        <v>3771252</v>
      </c>
      <c r="H58" s="35"/>
    </row>
    <row r="59" spans="1:13" ht="39" customHeight="1" x14ac:dyDescent="0.2">
      <c r="A59" s="33">
        <v>58</v>
      </c>
      <c r="B59" s="34" t="s">
        <v>118</v>
      </c>
      <c r="C59" s="46">
        <v>45192</v>
      </c>
      <c r="D59" s="34" t="s">
        <v>24</v>
      </c>
      <c r="E59" s="50">
        <v>1072050</v>
      </c>
      <c r="F59" s="50">
        <v>85764</v>
      </c>
      <c r="G59" s="50">
        <f t="shared" si="0"/>
        <v>1157814</v>
      </c>
      <c r="H59" s="35"/>
    </row>
    <row r="60" spans="1:13" ht="39" customHeight="1" x14ac:dyDescent="0.2">
      <c r="A60" s="33">
        <v>59</v>
      </c>
      <c r="B60" s="34" t="s">
        <v>119</v>
      </c>
      <c r="C60" s="46">
        <v>45192</v>
      </c>
      <c r="D60" s="34" t="s">
        <v>12</v>
      </c>
      <c r="E60" s="52">
        <v>853120</v>
      </c>
      <c r="F60" s="52">
        <v>68250</v>
      </c>
      <c r="G60" s="50">
        <f t="shared" si="0"/>
        <v>921370</v>
      </c>
      <c r="H60" s="35"/>
    </row>
    <row r="61" spans="1:13" ht="39" customHeight="1" x14ac:dyDescent="0.2">
      <c r="A61" s="33">
        <v>60</v>
      </c>
      <c r="B61" s="34" t="s">
        <v>120</v>
      </c>
      <c r="C61" s="46">
        <v>45192</v>
      </c>
      <c r="D61" s="34" t="s">
        <v>12</v>
      </c>
      <c r="E61" s="50">
        <v>7302500</v>
      </c>
      <c r="F61" s="50">
        <v>584200</v>
      </c>
      <c r="G61" s="50">
        <f t="shared" si="0"/>
        <v>7886700</v>
      </c>
      <c r="H61" s="35"/>
    </row>
    <row r="62" spans="1:13" ht="39" customHeight="1" x14ac:dyDescent="0.2">
      <c r="A62" s="33">
        <v>61</v>
      </c>
      <c r="B62" s="34" t="s">
        <v>121</v>
      </c>
      <c r="C62" s="46">
        <v>45192</v>
      </c>
      <c r="D62" s="34" t="s">
        <v>13</v>
      </c>
      <c r="E62" s="50">
        <v>1646605</v>
      </c>
      <c r="F62" s="50">
        <v>131728</v>
      </c>
      <c r="G62" s="50">
        <f t="shared" si="0"/>
        <v>1778333</v>
      </c>
      <c r="H62" s="35"/>
    </row>
    <row r="63" spans="1:13" ht="39" customHeight="1" x14ac:dyDescent="0.2">
      <c r="A63" s="33">
        <v>62</v>
      </c>
      <c r="B63" s="34" t="s">
        <v>122</v>
      </c>
      <c r="C63" s="46">
        <v>45192</v>
      </c>
      <c r="D63" s="34" t="s">
        <v>13</v>
      </c>
      <c r="E63" s="50">
        <v>1468620</v>
      </c>
      <c r="F63" s="50">
        <v>117490</v>
      </c>
      <c r="G63" s="50">
        <f t="shared" si="0"/>
        <v>1586110</v>
      </c>
      <c r="H63" s="35"/>
    </row>
    <row r="64" spans="1:13" customFormat="1" ht="39" customHeight="1" x14ac:dyDescent="0.25">
      <c r="A64" s="33">
        <v>63</v>
      </c>
      <c r="B64" s="36" t="s">
        <v>123</v>
      </c>
      <c r="C64" s="37">
        <v>45192</v>
      </c>
      <c r="D64" s="43" t="s">
        <v>13</v>
      </c>
      <c r="E64" s="45">
        <v>3417052</v>
      </c>
      <c r="F64" s="45">
        <v>273364</v>
      </c>
      <c r="G64" s="50">
        <f t="shared" si="0"/>
        <v>3690416</v>
      </c>
      <c r="H64" s="35"/>
      <c r="I64" s="32"/>
      <c r="J64" s="42"/>
      <c r="K64" s="42"/>
      <c r="L64" s="32"/>
      <c r="M64" s="59"/>
    </row>
    <row r="65" spans="1:8" ht="39" customHeight="1" x14ac:dyDescent="0.2">
      <c r="A65" s="33">
        <v>64</v>
      </c>
      <c r="B65" s="34" t="s">
        <v>124</v>
      </c>
      <c r="C65" s="46">
        <v>45192</v>
      </c>
      <c r="D65" s="34" t="s">
        <v>13</v>
      </c>
      <c r="E65" s="50">
        <v>734310</v>
      </c>
      <c r="F65" s="50">
        <v>58745</v>
      </c>
      <c r="G65" s="50">
        <f t="shared" si="0"/>
        <v>793055</v>
      </c>
      <c r="H65" s="35"/>
    </row>
    <row r="66" spans="1:8" ht="39" customHeight="1" x14ac:dyDescent="0.2">
      <c r="A66" s="33">
        <v>65</v>
      </c>
      <c r="B66" s="34" t="s">
        <v>125</v>
      </c>
      <c r="C66" s="46">
        <v>45199</v>
      </c>
      <c r="D66" s="34" t="s">
        <v>21</v>
      </c>
      <c r="E66" s="50">
        <v>2123230</v>
      </c>
      <c r="F66" s="50">
        <v>169858</v>
      </c>
      <c r="G66" s="50">
        <f t="shared" si="0"/>
        <v>2293088</v>
      </c>
      <c r="H66" s="35"/>
    </row>
    <row r="67" spans="1:8" ht="39" customHeight="1" x14ac:dyDescent="0.2">
      <c r="A67" s="33">
        <v>66</v>
      </c>
      <c r="B67" s="34" t="s">
        <v>126</v>
      </c>
      <c r="C67" s="46">
        <v>45199</v>
      </c>
      <c r="D67" s="34" t="s">
        <v>26</v>
      </c>
      <c r="E67" s="50">
        <v>1110580</v>
      </c>
      <c r="F67" s="50">
        <v>88846</v>
      </c>
      <c r="G67" s="50">
        <f t="shared" ref="G67:G91" si="1">+E67+F67</f>
        <v>1199426</v>
      </c>
      <c r="H67" s="35"/>
    </row>
    <row r="68" spans="1:8" ht="39" customHeight="1" x14ac:dyDescent="0.2">
      <c r="A68" s="33">
        <v>67</v>
      </c>
      <c r="B68" s="34" t="s">
        <v>127</v>
      </c>
      <c r="C68" s="46">
        <v>45199</v>
      </c>
      <c r="D68" s="34" t="s">
        <v>22</v>
      </c>
      <c r="E68" s="50">
        <v>4365260</v>
      </c>
      <c r="F68" s="50">
        <v>349221</v>
      </c>
      <c r="G68" s="50">
        <f t="shared" si="1"/>
        <v>4714481</v>
      </c>
      <c r="H68" s="35"/>
    </row>
    <row r="69" spans="1:8" ht="39" customHeight="1" x14ac:dyDescent="0.2">
      <c r="A69" s="33">
        <v>68</v>
      </c>
      <c r="B69" s="34" t="s">
        <v>128</v>
      </c>
      <c r="C69" s="46">
        <v>45199</v>
      </c>
      <c r="D69" s="34" t="s">
        <v>18</v>
      </c>
      <c r="E69" s="50">
        <v>4762640</v>
      </c>
      <c r="F69" s="50">
        <v>381011</v>
      </c>
      <c r="G69" s="50">
        <f t="shared" si="1"/>
        <v>5143651</v>
      </c>
      <c r="H69" s="35"/>
    </row>
    <row r="70" spans="1:8" ht="39" customHeight="1" x14ac:dyDescent="0.2">
      <c r="A70" s="33">
        <v>69</v>
      </c>
      <c r="B70" s="34" t="s">
        <v>129</v>
      </c>
      <c r="C70" s="46">
        <v>45199</v>
      </c>
      <c r="D70" s="34" t="s">
        <v>12</v>
      </c>
      <c r="E70" s="52">
        <v>1110580</v>
      </c>
      <c r="F70" s="52">
        <v>88846</v>
      </c>
      <c r="G70" s="50">
        <f t="shared" si="1"/>
        <v>1199426</v>
      </c>
      <c r="H70" s="35"/>
    </row>
    <row r="71" spans="1:8" ht="39" customHeight="1" x14ac:dyDescent="0.2">
      <c r="A71" s="33">
        <v>70</v>
      </c>
      <c r="B71" s="34" t="s">
        <v>130</v>
      </c>
      <c r="C71" s="46">
        <v>45199</v>
      </c>
      <c r="D71" s="34" t="s">
        <v>12</v>
      </c>
      <c r="E71" s="50">
        <v>654610</v>
      </c>
      <c r="F71" s="50">
        <v>52369</v>
      </c>
      <c r="G71" s="50">
        <f t="shared" si="1"/>
        <v>706979</v>
      </c>
      <c r="H71" s="35"/>
    </row>
    <row r="72" spans="1:8" ht="39" customHeight="1" x14ac:dyDescent="0.2">
      <c r="A72" s="33">
        <v>71</v>
      </c>
      <c r="B72" s="34" t="s">
        <v>131</v>
      </c>
      <c r="C72" s="46">
        <v>45199</v>
      </c>
      <c r="D72" s="34" t="s">
        <v>12</v>
      </c>
      <c r="E72" s="50">
        <v>426560</v>
      </c>
      <c r="F72" s="50">
        <v>34125</v>
      </c>
      <c r="G72" s="50">
        <f t="shared" si="1"/>
        <v>460685</v>
      </c>
      <c r="H72" s="35"/>
    </row>
    <row r="73" spans="1:8" ht="39" customHeight="1" x14ac:dyDescent="0.2">
      <c r="A73" s="33">
        <v>72</v>
      </c>
      <c r="B73" s="34" t="s">
        <v>132</v>
      </c>
      <c r="C73" s="46">
        <v>45199</v>
      </c>
      <c r="D73" s="34" t="s">
        <v>12</v>
      </c>
      <c r="E73" s="50">
        <v>853120</v>
      </c>
      <c r="F73" s="50">
        <v>68250</v>
      </c>
      <c r="G73" s="50">
        <f t="shared" si="1"/>
        <v>921370</v>
      </c>
      <c r="H73" s="35"/>
    </row>
    <row r="74" spans="1:8" ht="39" customHeight="1" x14ac:dyDescent="0.2">
      <c r="A74" s="33">
        <v>73</v>
      </c>
      <c r="B74" s="34" t="s">
        <v>133</v>
      </c>
      <c r="C74" s="46">
        <v>45199</v>
      </c>
      <c r="D74" s="34" t="s">
        <v>17</v>
      </c>
      <c r="E74" s="50">
        <v>3729020</v>
      </c>
      <c r="F74" s="50">
        <v>298322</v>
      </c>
      <c r="G74" s="50">
        <f t="shared" si="1"/>
        <v>4027342</v>
      </c>
      <c r="H74" s="35"/>
    </row>
    <row r="75" spans="1:8" ht="39" customHeight="1" x14ac:dyDescent="0.2">
      <c r="A75" s="33">
        <v>74</v>
      </c>
      <c r="B75" s="34" t="s">
        <v>134</v>
      </c>
      <c r="C75" s="46">
        <v>45199</v>
      </c>
      <c r="D75" s="34" t="s">
        <v>22</v>
      </c>
      <c r="E75" s="50">
        <v>426560</v>
      </c>
      <c r="F75" s="50">
        <v>34125</v>
      </c>
      <c r="G75" s="50">
        <f t="shared" si="1"/>
        <v>460685</v>
      </c>
      <c r="H75" s="35"/>
    </row>
    <row r="76" spans="1:8" ht="39" customHeight="1" x14ac:dyDescent="0.2">
      <c r="A76" s="33">
        <v>75</v>
      </c>
      <c r="B76" s="34" t="s">
        <v>135</v>
      </c>
      <c r="C76" s="46">
        <v>45199</v>
      </c>
      <c r="D76" s="34" t="s">
        <v>22</v>
      </c>
      <c r="E76" s="50">
        <v>3849940</v>
      </c>
      <c r="F76" s="50">
        <v>307995</v>
      </c>
      <c r="G76" s="50">
        <f t="shared" si="1"/>
        <v>4157935</v>
      </c>
      <c r="H76" s="35"/>
    </row>
    <row r="77" spans="1:8" ht="39" customHeight="1" x14ac:dyDescent="0.2">
      <c r="A77" s="33">
        <v>76</v>
      </c>
      <c r="B77" s="34" t="s">
        <v>136</v>
      </c>
      <c r="C77" s="46">
        <v>45199</v>
      </c>
      <c r="D77" s="34" t="s">
        <v>26</v>
      </c>
      <c r="E77" s="50">
        <v>3491900</v>
      </c>
      <c r="F77" s="50">
        <v>279352</v>
      </c>
      <c r="G77" s="50">
        <f t="shared" si="1"/>
        <v>3771252</v>
      </c>
      <c r="H77" s="35"/>
    </row>
    <row r="78" spans="1:8" ht="39" customHeight="1" x14ac:dyDescent="0.2">
      <c r="A78" s="33">
        <v>77</v>
      </c>
      <c r="B78" s="34" t="s">
        <v>137</v>
      </c>
      <c r="C78" s="46">
        <v>45199</v>
      </c>
      <c r="D78" s="34" t="s">
        <v>20</v>
      </c>
      <c r="E78" s="50">
        <v>1468620</v>
      </c>
      <c r="F78" s="50">
        <v>117490</v>
      </c>
      <c r="G78" s="50">
        <f t="shared" si="1"/>
        <v>1586110</v>
      </c>
      <c r="H78" s="35"/>
    </row>
    <row r="79" spans="1:8" ht="39" customHeight="1" x14ac:dyDescent="0.2">
      <c r="A79" s="33">
        <v>78</v>
      </c>
      <c r="B79" s="34" t="s">
        <v>138</v>
      </c>
      <c r="C79" s="46">
        <v>45199</v>
      </c>
      <c r="D79" s="34" t="s">
        <v>19</v>
      </c>
      <c r="E79" s="50">
        <v>1110580</v>
      </c>
      <c r="F79" s="50">
        <v>88846</v>
      </c>
      <c r="G79" s="50">
        <f t="shared" si="1"/>
        <v>1199426</v>
      </c>
      <c r="H79" s="35"/>
    </row>
    <row r="80" spans="1:8" ht="39" customHeight="1" x14ac:dyDescent="0.2">
      <c r="A80" s="33">
        <v>79</v>
      </c>
      <c r="B80" s="34" t="s">
        <v>139</v>
      </c>
      <c r="C80" s="46">
        <v>45199</v>
      </c>
      <c r="D80" s="34" t="s">
        <v>18</v>
      </c>
      <c r="E80" s="50">
        <v>6071860</v>
      </c>
      <c r="F80" s="50">
        <v>485749</v>
      </c>
      <c r="G80" s="50">
        <f t="shared" si="1"/>
        <v>6557609</v>
      </c>
      <c r="H80" s="35"/>
    </row>
    <row r="81" spans="1:8" ht="39" customHeight="1" x14ac:dyDescent="0.2">
      <c r="A81" s="33">
        <v>80</v>
      </c>
      <c r="B81" s="34" t="s">
        <v>140</v>
      </c>
      <c r="C81" s="46">
        <v>45199</v>
      </c>
      <c r="D81" s="34" t="s">
        <v>13</v>
      </c>
      <c r="E81" s="50">
        <v>1468620</v>
      </c>
      <c r="F81" s="50">
        <v>117490</v>
      </c>
      <c r="G81" s="50">
        <f t="shared" si="1"/>
        <v>1586110</v>
      </c>
      <c r="H81" s="35"/>
    </row>
    <row r="82" spans="1:8" ht="39" customHeight="1" x14ac:dyDescent="0.2">
      <c r="A82" s="33">
        <v>81</v>
      </c>
      <c r="B82" s="34" t="s">
        <v>141</v>
      </c>
      <c r="C82" s="46">
        <v>45199</v>
      </c>
      <c r="D82" s="34" t="s">
        <v>13</v>
      </c>
      <c r="E82" s="50">
        <v>1110580</v>
      </c>
      <c r="F82" s="50">
        <v>88846</v>
      </c>
      <c r="G82" s="50">
        <f t="shared" si="1"/>
        <v>1199426</v>
      </c>
      <c r="H82" s="35"/>
    </row>
    <row r="83" spans="1:8" ht="39" customHeight="1" x14ac:dyDescent="0.2">
      <c r="A83" s="33">
        <v>82</v>
      </c>
      <c r="B83" s="34" t="s">
        <v>142</v>
      </c>
      <c r="C83" s="46">
        <v>45199</v>
      </c>
      <c r="D83" s="34" t="s">
        <v>13</v>
      </c>
      <c r="E83" s="50">
        <v>4294225</v>
      </c>
      <c r="F83" s="50">
        <v>343538</v>
      </c>
      <c r="G83" s="50">
        <f t="shared" si="1"/>
        <v>4637763</v>
      </c>
      <c r="H83" s="35"/>
    </row>
    <row r="84" spans="1:8" ht="39" customHeight="1" x14ac:dyDescent="0.2">
      <c r="A84" s="33">
        <v>83</v>
      </c>
      <c r="B84" s="34" t="s">
        <v>143</v>
      </c>
      <c r="C84" s="46">
        <v>45199</v>
      </c>
      <c r="D84" s="34" t="s">
        <v>13</v>
      </c>
      <c r="E84" s="50">
        <v>85312</v>
      </c>
      <c r="F84" s="50">
        <v>6825</v>
      </c>
      <c r="G84" s="50">
        <f t="shared" si="1"/>
        <v>92137</v>
      </c>
      <c r="H84" s="35"/>
    </row>
    <row r="85" spans="1:8" ht="39" customHeight="1" x14ac:dyDescent="0.2">
      <c r="A85" s="33">
        <v>84</v>
      </c>
      <c r="B85" s="34" t="s">
        <v>144</v>
      </c>
      <c r="C85" s="46">
        <v>45199</v>
      </c>
      <c r="D85" s="34" t="s">
        <v>13</v>
      </c>
      <c r="E85" s="50">
        <v>2579200</v>
      </c>
      <c r="F85" s="50">
        <v>206336</v>
      </c>
      <c r="G85" s="50">
        <f t="shared" si="1"/>
        <v>2785536</v>
      </c>
      <c r="H85" s="35"/>
    </row>
    <row r="86" spans="1:8" ht="39" customHeight="1" x14ac:dyDescent="0.2">
      <c r="A86" s="33">
        <v>85</v>
      </c>
      <c r="B86" s="34" t="s">
        <v>145</v>
      </c>
      <c r="C86" s="46">
        <v>45199</v>
      </c>
      <c r="D86" s="34" t="s">
        <v>13</v>
      </c>
      <c r="E86" s="50">
        <v>213280</v>
      </c>
      <c r="F86" s="50">
        <v>17062</v>
      </c>
      <c r="G86" s="50">
        <f t="shared" si="1"/>
        <v>230342</v>
      </c>
      <c r="H86" s="35"/>
    </row>
    <row r="87" spans="1:8" ht="39" customHeight="1" x14ac:dyDescent="0.2">
      <c r="A87" s="33">
        <v>86</v>
      </c>
      <c r="B87" s="34" t="s">
        <v>146</v>
      </c>
      <c r="C87" s="46">
        <v>45199</v>
      </c>
      <c r="D87" s="34" t="s">
        <v>13</v>
      </c>
      <c r="E87" s="50">
        <v>536025</v>
      </c>
      <c r="F87" s="50">
        <v>42882</v>
      </c>
      <c r="G87" s="50">
        <f t="shared" si="1"/>
        <v>578907</v>
      </c>
      <c r="H87" s="35"/>
    </row>
    <row r="88" spans="1:8" ht="39" customHeight="1" x14ac:dyDescent="0.2">
      <c r="A88" s="33">
        <v>87</v>
      </c>
      <c r="B88" s="34" t="s">
        <v>147</v>
      </c>
      <c r="C88" s="46">
        <v>45199</v>
      </c>
      <c r="D88" s="34" t="s">
        <v>12</v>
      </c>
      <c r="E88" s="50">
        <v>853120</v>
      </c>
      <c r="F88" s="50">
        <v>68250</v>
      </c>
      <c r="G88" s="50">
        <f t="shared" si="1"/>
        <v>921370</v>
      </c>
      <c r="H88" s="35"/>
    </row>
    <row r="89" spans="1:8" ht="39" customHeight="1" x14ac:dyDescent="0.2">
      <c r="A89" s="33">
        <v>88</v>
      </c>
      <c r="B89" s="34" t="s">
        <v>148</v>
      </c>
      <c r="C89" s="46">
        <v>45199</v>
      </c>
      <c r="D89" s="34" t="s">
        <v>12</v>
      </c>
      <c r="E89" s="50">
        <v>9524420</v>
      </c>
      <c r="F89" s="50">
        <v>761954</v>
      </c>
      <c r="G89" s="50">
        <f t="shared" si="1"/>
        <v>10286374</v>
      </c>
      <c r="H89" s="35"/>
    </row>
    <row r="90" spans="1:8" ht="39" customHeight="1" x14ac:dyDescent="0.2">
      <c r="A90" s="33">
        <v>89</v>
      </c>
      <c r="B90" s="34" t="s">
        <v>149</v>
      </c>
      <c r="C90" s="46">
        <v>45199</v>
      </c>
      <c r="D90" s="34" t="s">
        <v>13</v>
      </c>
      <c r="E90" s="50">
        <v>426560</v>
      </c>
      <c r="F90" s="50">
        <v>34125</v>
      </c>
      <c r="G90" s="50">
        <f t="shared" si="1"/>
        <v>460685</v>
      </c>
      <c r="H90" s="35"/>
    </row>
    <row r="91" spans="1:8" ht="39" customHeight="1" x14ac:dyDescent="0.2">
      <c r="A91" s="33">
        <v>90</v>
      </c>
      <c r="B91" s="34" t="s">
        <v>150</v>
      </c>
      <c r="C91" s="46">
        <v>45199</v>
      </c>
      <c r="D91" s="34" t="s">
        <v>13</v>
      </c>
      <c r="E91" s="50">
        <v>3432106</v>
      </c>
      <c r="F91" s="50">
        <v>274568</v>
      </c>
      <c r="G91" s="50">
        <f t="shared" si="1"/>
        <v>3706674</v>
      </c>
      <c r="H91" s="35"/>
    </row>
    <row r="92" spans="1:8" ht="18.75" customHeight="1" x14ac:dyDescent="0.2">
      <c r="A92" s="36"/>
      <c r="B92" s="36"/>
      <c r="C92" s="39"/>
      <c r="D92" s="80" t="s">
        <v>36</v>
      </c>
      <c r="E92" s="81"/>
      <c r="F92" s="82"/>
      <c r="G92" s="40">
        <f>SUM(G2:G91)</f>
        <v>270796013</v>
      </c>
      <c r="H92" s="38"/>
    </row>
    <row r="94" spans="1:8" ht="18.75" customHeight="1" x14ac:dyDescent="0.2">
      <c r="E94" s="44">
        <f>+SUM(E2:E91)</f>
        <v>250737049</v>
      </c>
      <c r="F94" s="44">
        <f>+SUM(F2:F91)</f>
        <v>20058964</v>
      </c>
      <c r="G94" s="44"/>
    </row>
    <row r="96" spans="1:8" ht="18.75" customHeight="1" x14ac:dyDescent="0.2">
      <c r="E96" s="57"/>
      <c r="F96" s="57"/>
    </row>
  </sheetData>
  <mergeCells count="1">
    <mergeCell ref="D92:F92"/>
  </mergeCells>
  <conditionalFormatting sqref="B2:B91">
    <cfRule type="duplicateValues" dxfId="7" priority="2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pane ySplit="1" topLeftCell="A20" activePane="bottomLeft" state="frozen"/>
      <selection pane="bottomLeft" activeCell="G23" sqref="G23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7" width="18.5703125" style="3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bestFit="1" customWidth="1"/>
    <col min="12" max="16384" width="9.140625" style="32"/>
  </cols>
  <sheetData>
    <row r="1" spans="1:12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36</v>
      </c>
      <c r="F1" s="29" t="s">
        <v>0</v>
      </c>
      <c r="G1" s="29" t="s">
        <v>32</v>
      </c>
      <c r="H1" s="31" t="s">
        <v>33</v>
      </c>
    </row>
    <row r="2" spans="1:12" ht="39" customHeight="1" x14ac:dyDescent="0.25">
      <c r="A2" s="33">
        <v>1</v>
      </c>
      <c r="B2" s="49" t="s">
        <v>44</v>
      </c>
      <c r="C2" s="46">
        <v>45174</v>
      </c>
      <c r="D2" s="34" t="s">
        <v>22</v>
      </c>
      <c r="E2" s="50">
        <v>1565284</v>
      </c>
      <c r="F2" s="50">
        <v>125222</v>
      </c>
      <c r="G2" s="50">
        <f>+E2+F2</f>
        <v>1690506</v>
      </c>
      <c r="H2" s="35"/>
      <c r="L2"/>
    </row>
    <row r="3" spans="1:12" ht="39" customHeight="1" x14ac:dyDescent="0.25">
      <c r="A3" s="33">
        <v>2</v>
      </c>
      <c r="B3" s="49" t="s">
        <v>44</v>
      </c>
      <c r="C3" s="46">
        <v>45174</v>
      </c>
      <c r="D3" s="34" t="s">
        <v>22</v>
      </c>
      <c r="E3" s="50">
        <v>105400</v>
      </c>
      <c r="F3" s="50">
        <v>10540</v>
      </c>
      <c r="G3" s="50">
        <f t="shared" ref="G3:G22" si="0">+E3+F3</f>
        <v>115940</v>
      </c>
      <c r="H3" s="35"/>
      <c r="L3"/>
    </row>
    <row r="4" spans="1:12" ht="39" customHeight="1" x14ac:dyDescent="0.25">
      <c r="A4" s="33">
        <v>3</v>
      </c>
      <c r="B4" s="49" t="s">
        <v>45</v>
      </c>
      <c r="C4" s="46">
        <v>45174</v>
      </c>
      <c r="D4" s="34" t="s">
        <v>20</v>
      </c>
      <c r="E4" s="50">
        <v>2019255</v>
      </c>
      <c r="F4" s="50">
        <v>161540</v>
      </c>
      <c r="G4" s="50">
        <f t="shared" si="0"/>
        <v>2180795</v>
      </c>
      <c r="H4" s="35"/>
      <c r="L4"/>
    </row>
    <row r="5" spans="1:12" ht="39" customHeight="1" x14ac:dyDescent="0.25">
      <c r="A5" s="33">
        <v>4</v>
      </c>
      <c r="B5" s="49" t="s">
        <v>46</v>
      </c>
      <c r="C5" s="46">
        <v>45174</v>
      </c>
      <c r="D5" s="34" t="s">
        <v>24</v>
      </c>
      <c r="E5" s="50">
        <v>1440142</v>
      </c>
      <c r="F5" s="50">
        <v>115211</v>
      </c>
      <c r="G5" s="50">
        <f t="shared" ref="G5:G19" si="1">+E5+F5</f>
        <v>1555353</v>
      </c>
      <c r="H5" s="35"/>
      <c r="L5"/>
    </row>
    <row r="6" spans="1:12" ht="39" customHeight="1" x14ac:dyDescent="0.25">
      <c r="A6" s="33">
        <v>5</v>
      </c>
      <c r="B6" s="49" t="s">
        <v>47</v>
      </c>
      <c r="C6" s="46">
        <v>45174</v>
      </c>
      <c r="D6" s="34" t="s">
        <v>24</v>
      </c>
      <c r="E6" s="50">
        <v>188800</v>
      </c>
      <c r="F6" s="50">
        <v>15104</v>
      </c>
      <c r="G6" s="50">
        <f t="shared" si="1"/>
        <v>203904</v>
      </c>
      <c r="H6" s="35"/>
      <c r="L6"/>
    </row>
    <row r="7" spans="1:12" ht="39" customHeight="1" x14ac:dyDescent="0.25">
      <c r="A7" s="33">
        <v>6</v>
      </c>
      <c r="B7" s="49" t="s">
        <v>48</v>
      </c>
      <c r="C7" s="46">
        <v>45176</v>
      </c>
      <c r="D7" s="34" t="s">
        <v>17</v>
      </c>
      <c r="E7" s="50">
        <v>460248</v>
      </c>
      <c r="F7" s="50">
        <v>36820</v>
      </c>
      <c r="G7" s="50">
        <f t="shared" si="1"/>
        <v>497068</v>
      </c>
      <c r="H7" s="35"/>
      <c r="L7"/>
    </row>
    <row r="8" spans="1:12" ht="39" customHeight="1" x14ac:dyDescent="0.25">
      <c r="A8" s="33">
        <v>7</v>
      </c>
      <c r="B8" s="49" t="s">
        <v>49</v>
      </c>
      <c r="C8" s="46">
        <v>45176</v>
      </c>
      <c r="D8" s="34" t="s">
        <v>17</v>
      </c>
      <c r="E8" s="50">
        <v>130922</v>
      </c>
      <c r="F8" s="50">
        <v>10474</v>
      </c>
      <c r="G8" s="50">
        <f t="shared" si="1"/>
        <v>141396</v>
      </c>
      <c r="H8" s="35"/>
      <c r="L8"/>
    </row>
    <row r="9" spans="1:12" ht="39" customHeight="1" x14ac:dyDescent="0.25">
      <c r="A9" s="33">
        <v>8</v>
      </c>
      <c r="B9" s="49" t="s">
        <v>50</v>
      </c>
      <c r="C9" s="46">
        <v>45176</v>
      </c>
      <c r="D9" s="34" t="s">
        <v>18</v>
      </c>
      <c r="E9" s="50">
        <v>971382</v>
      </c>
      <c r="F9" s="50">
        <v>77710</v>
      </c>
      <c r="G9" s="50">
        <f t="shared" si="1"/>
        <v>1049092</v>
      </c>
      <c r="H9" s="35"/>
      <c r="L9"/>
    </row>
    <row r="10" spans="1:12" ht="39" customHeight="1" x14ac:dyDescent="0.25">
      <c r="A10" s="33">
        <v>9</v>
      </c>
      <c r="B10" s="49" t="s">
        <v>51</v>
      </c>
      <c r="C10" s="46">
        <v>45176</v>
      </c>
      <c r="D10" s="34" t="s">
        <v>24</v>
      </c>
      <c r="E10" s="50">
        <v>1731855</v>
      </c>
      <c r="F10" s="50">
        <v>138548</v>
      </c>
      <c r="G10" s="50">
        <f t="shared" si="1"/>
        <v>1870403</v>
      </c>
      <c r="H10" s="35"/>
      <c r="L10"/>
    </row>
    <row r="11" spans="1:12" ht="39" customHeight="1" x14ac:dyDescent="0.25">
      <c r="A11" s="33">
        <v>10</v>
      </c>
      <c r="B11" s="49" t="s">
        <v>52</v>
      </c>
      <c r="C11" s="46">
        <v>45177</v>
      </c>
      <c r="D11" s="34" t="s">
        <v>22</v>
      </c>
      <c r="E11" s="50">
        <v>492802</v>
      </c>
      <c r="F11" s="50">
        <v>39424</v>
      </c>
      <c r="G11" s="50">
        <f t="shared" si="1"/>
        <v>532226</v>
      </c>
      <c r="H11" s="35"/>
      <c r="L11"/>
    </row>
    <row r="12" spans="1:12" ht="39" customHeight="1" x14ac:dyDescent="0.25">
      <c r="A12" s="33">
        <v>11</v>
      </c>
      <c r="B12" s="49" t="s">
        <v>53</v>
      </c>
      <c r="C12" s="46">
        <v>45180</v>
      </c>
      <c r="D12" s="34" t="s">
        <v>13</v>
      </c>
      <c r="E12" s="50">
        <v>1139453</v>
      </c>
      <c r="F12" s="50">
        <v>91156</v>
      </c>
      <c r="G12" s="50">
        <f t="shared" si="1"/>
        <v>1230609</v>
      </c>
      <c r="H12" s="35"/>
      <c r="L12"/>
    </row>
    <row r="13" spans="1:12" ht="39" customHeight="1" x14ac:dyDescent="0.25">
      <c r="A13" s="33">
        <v>12</v>
      </c>
      <c r="B13" s="49" t="s">
        <v>38</v>
      </c>
      <c r="C13" s="46">
        <v>45180</v>
      </c>
      <c r="D13" s="34" t="s">
        <v>13</v>
      </c>
      <c r="E13" s="50">
        <v>232337</v>
      </c>
      <c r="F13" s="50">
        <v>18587</v>
      </c>
      <c r="G13" s="50">
        <f t="shared" si="1"/>
        <v>250924</v>
      </c>
      <c r="H13" s="35"/>
      <c r="L13"/>
    </row>
    <row r="14" spans="1:12" ht="39" customHeight="1" x14ac:dyDescent="0.25">
      <c r="A14" s="33">
        <v>13</v>
      </c>
      <c r="B14" s="49" t="s">
        <v>54</v>
      </c>
      <c r="C14" s="46">
        <v>45180</v>
      </c>
      <c r="D14" s="34" t="s">
        <v>24</v>
      </c>
      <c r="E14" s="50">
        <v>363000</v>
      </c>
      <c r="F14" s="50">
        <v>29040</v>
      </c>
      <c r="G14" s="50">
        <f t="shared" si="1"/>
        <v>392040</v>
      </c>
      <c r="H14" s="35"/>
      <c r="L14"/>
    </row>
    <row r="15" spans="1:12" ht="39" customHeight="1" x14ac:dyDescent="0.25">
      <c r="A15" s="33">
        <v>14</v>
      </c>
      <c r="B15" s="49" t="s">
        <v>55</v>
      </c>
      <c r="C15" s="46">
        <v>45181</v>
      </c>
      <c r="D15" s="34" t="s">
        <v>18</v>
      </c>
      <c r="E15" s="50">
        <v>724353</v>
      </c>
      <c r="F15" s="50">
        <v>57948</v>
      </c>
      <c r="G15" s="50">
        <f t="shared" si="1"/>
        <v>782301</v>
      </c>
      <c r="H15" s="35"/>
      <c r="L15"/>
    </row>
    <row r="16" spans="1:12" ht="39" customHeight="1" x14ac:dyDescent="0.25">
      <c r="A16" s="33">
        <v>15</v>
      </c>
      <c r="B16" s="49" t="s">
        <v>56</v>
      </c>
      <c r="C16" s="46">
        <v>45182</v>
      </c>
      <c r="D16" s="34" t="s">
        <v>16</v>
      </c>
      <c r="E16" s="50">
        <v>181500</v>
      </c>
      <c r="F16" s="50">
        <v>14520</v>
      </c>
      <c r="G16" s="50">
        <f t="shared" si="1"/>
        <v>196020</v>
      </c>
      <c r="H16" s="35"/>
      <c r="L16"/>
    </row>
    <row r="17" spans="1:12" ht="39" customHeight="1" x14ac:dyDescent="0.25">
      <c r="A17" s="33">
        <v>16</v>
      </c>
      <c r="B17" s="49" t="s">
        <v>57</v>
      </c>
      <c r="C17" s="46">
        <v>45182</v>
      </c>
      <c r="D17" s="34" t="s">
        <v>14</v>
      </c>
      <c r="E17" s="50">
        <v>621003</v>
      </c>
      <c r="F17" s="50">
        <v>49681</v>
      </c>
      <c r="G17" s="50">
        <f t="shared" si="1"/>
        <v>670684</v>
      </c>
      <c r="H17" s="35"/>
      <c r="L17"/>
    </row>
    <row r="18" spans="1:12" ht="39" customHeight="1" x14ac:dyDescent="0.25">
      <c r="A18" s="33">
        <v>17</v>
      </c>
      <c r="B18" s="49" t="s">
        <v>49</v>
      </c>
      <c r="C18" s="46">
        <v>45187</v>
      </c>
      <c r="D18" s="34" t="s">
        <v>15</v>
      </c>
      <c r="E18" s="50">
        <v>709448</v>
      </c>
      <c r="F18" s="50">
        <v>56755</v>
      </c>
      <c r="G18" s="50">
        <f t="shared" si="1"/>
        <v>766203</v>
      </c>
      <c r="H18" s="35"/>
      <c r="L18"/>
    </row>
    <row r="19" spans="1:12" ht="39" customHeight="1" x14ac:dyDescent="0.25">
      <c r="A19" s="33">
        <v>18</v>
      </c>
      <c r="B19" s="49" t="s">
        <v>37</v>
      </c>
      <c r="C19" s="46">
        <v>45190</v>
      </c>
      <c r="D19" s="34" t="s">
        <v>22</v>
      </c>
      <c r="E19" s="50">
        <v>280978</v>
      </c>
      <c r="F19" s="50">
        <v>22479</v>
      </c>
      <c r="G19" s="50">
        <f t="shared" si="1"/>
        <v>303457</v>
      </c>
      <c r="H19" s="35"/>
      <c r="L19"/>
    </row>
    <row r="20" spans="1:12" ht="39" customHeight="1" x14ac:dyDescent="0.25">
      <c r="A20" s="33">
        <v>19</v>
      </c>
      <c r="B20" s="49" t="s">
        <v>58</v>
      </c>
      <c r="C20" s="46">
        <v>45194</v>
      </c>
      <c r="D20" s="34" t="s">
        <v>17</v>
      </c>
      <c r="E20" s="50">
        <v>192497</v>
      </c>
      <c r="F20" s="50">
        <v>15399</v>
      </c>
      <c r="G20" s="50">
        <f t="shared" si="0"/>
        <v>207896</v>
      </c>
      <c r="H20" s="35"/>
      <c r="L20"/>
    </row>
    <row r="21" spans="1:12" ht="39" customHeight="1" x14ac:dyDescent="0.25">
      <c r="A21" s="33">
        <v>20</v>
      </c>
      <c r="B21" s="49" t="s">
        <v>59</v>
      </c>
      <c r="C21" s="46">
        <v>45194</v>
      </c>
      <c r="D21" s="34" t="s">
        <v>18</v>
      </c>
      <c r="E21" s="50">
        <v>388842</v>
      </c>
      <c r="F21" s="50">
        <v>31108</v>
      </c>
      <c r="G21" s="50">
        <f t="shared" si="0"/>
        <v>419950</v>
      </c>
      <c r="H21" s="35"/>
      <c r="L21"/>
    </row>
    <row r="22" spans="1:12" ht="39" customHeight="1" x14ac:dyDescent="0.25">
      <c r="A22" s="33">
        <v>21</v>
      </c>
      <c r="B22" s="49" t="s">
        <v>60</v>
      </c>
      <c r="C22" s="46">
        <v>45194</v>
      </c>
      <c r="D22" s="34" t="s">
        <v>24</v>
      </c>
      <c r="E22" s="50">
        <v>1675858</v>
      </c>
      <c r="F22" s="50">
        <v>134069</v>
      </c>
      <c r="G22" s="50">
        <f t="shared" si="0"/>
        <v>1809927</v>
      </c>
      <c r="H22" s="35"/>
      <c r="L22"/>
    </row>
    <row r="23" spans="1:12" ht="18.75" customHeight="1" x14ac:dyDescent="0.2">
      <c r="A23" s="36"/>
      <c r="B23" s="36"/>
      <c r="C23" s="39"/>
      <c r="D23" s="80" t="s">
        <v>34</v>
      </c>
      <c r="E23" s="81"/>
      <c r="F23" s="82"/>
      <c r="G23" s="40">
        <f>SUM(G2:G22)</f>
        <v>16866694</v>
      </c>
      <c r="H23" s="38"/>
    </row>
    <row r="25" spans="1:12" ht="18.75" customHeight="1" x14ac:dyDescent="0.25">
      <c r="G25" s="51"/>
    </row>
  </sheetData>
  <mergeCells count="1">
    <mergeCell ref="D23:F23"/>
  </mergeCells>
  <conditionalFormatting sqref="B26:B35">
    <cfRule type="duplicateValues" dxfId="6" priority="3"/>
  </conditionalFormatting>
  <conditionalFormatting sqref="B26:B35">
    <cfRule type="duplicateValues" dxfId="5" priority="2"/>
  </conditionalFormatting>
  <conditionalFormatting sqref="B23:B35">
    <cfRule type="duplicateValues" dxfId="4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pane="bottomLeft" activeCell="H9" sqref="H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8" width="18.5703125" style="32" customWidth="1"/>
    <col min="9" max="9" width="15.28515625" style="42" customWidth="1"/>
    <col min="10" max="10" width="12.85546875" style="42" bestFit="1" customWidth="1"/>
    <col min="11" max="11" width="13.140625" style="42" bestFit="1" customWidth="1"/>
    <col min="12" max="12" width="26.42578125" style="42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2</v>
      </c>
      <c r="F1" s="29" t="s">
        <v>164</v>
      </c>
      <c r="G1" s="29" t="s">
        <v>0</v>
      </c>
      <c r="H1" s="29" t="s">
        <v>32</v>
      </c>
      <c r="I1" s="31" t="s">
        <v>33</v>
      </c>
    </row>
    <row r="2" spans="1:13" ht="27.75" customHeight="1" x14ac:dyDescent="0.25">
      <c r="A2" s="33">
        <v>1</v>
      </c>
      <c r="B2" s="49" t="s">
        <v>152</v>
      </c>
      <c r="C2" s="46">
        <v>45176</v>
      </c>
      <c r="D2" s="34" t="s">
        <v>12</v>
      </c>
      <c r="E2" s="34" t="s">
        <v>158</v>
      </c>
      <c r="F2" s="50">
        <v>1324621</v>
      </c>
      <c r="G2" s="50">
        <v>105970</v>
      </c>
      <c r="H2" s="50">
        <f>+F2+G2</f>
        <v>1430591</v>
      </c>
      <c r="I2" s="35"/>
      <c r="J2" s="55"/>
      <c r="M2" s="53"/>
    </row>
    <row r="3" spans="1:13" ht="25.5" x14ac:dyDescent="0.25">
      <c r="A3" s="33">
        <v>2</v>
      </c>
      <c r="B3" s="49" t="s">
        <v>153</v>
      </c>
      <c r="C3" s="46">
        <v>45176</v>
      </c>
      <c r="D3" s="34" t="s">
        <v>12</v>
      </c>
      <c r="E3" s="34" t="s">
        <v>159</v>
      </c>
      <c r="F3" s="50">
        <v>6093257</v>
      </c>
      <c r="G3" s="50">
        <v>487461</v>
      </c>
      <c r="H3" s="50">
        <f t="shared" ref="H3:H8" si="0">+F3+G3</f>
        <v>6580718</v>
      </c>
      <c r="I3" s="35"/>
      <c r="J3" s="55"/>
      <c r="M3" s="53"/>
    </row>
    <row r="4" spans="1:13" ht="25.5" x14ac:dyDescent="0.25">
      <c r="A4" s="33">
        <v>3</v>
      </c>
      <c r="B4" s="49" t="s">
        <v>154</v>
      </c>
      <c r="C4" s="46">
        <v>45176</v>
      </c>
      <c r="D4" s="34" t="s">
        <v>12</v>
      </c>
      <c r="E4" s="34" t="s">
        <v>160</v>
      </c>
      <c r="F4" s="50">
        <v>10596969</v>
      </c>
      <c r="G4" s="50">
        <v>847758</v>
      </c>
      <c r="H4" s="50">
        <f t="shared" si="0"/>
        <v>11444727</v>
      </c>
      <c r="I4" s="35"/>
      <c r="J4" s="55"/>
      <c r="M4" s="53"/>
    </row>
    <row r="5" spans="1:13" ht="25.5" x14ac:dyDescent="0.25">
      <c r="A5" s="33">
        <v>4</v>
      </c>
      <c r="B5" s="49" t="s">
        <v>155</v>
      </c>
      <c r="C5" s="46">
        <v>45176</v>
      </c>
      <c r="D5" s="34" t="s">
        <v>12</v>
      </c>
      <c r="E5" s="34" t="s">
        <v>161</v>
      </c>
      <c r="F5" s="50">
        <v>5960795</v>
      </c>
      <c r="G5" s="50">
        <v>476864</v>
      </c>
      <c r="H5" s="50">
        <f t="shared" si="0"/>
        <v>6437659</v>
      </c>
      <c r="I5" s="35"/>
      <c r="J5" s="55"/>
      <c r="M5" s="53"/>
    </row>
    <row r="6" spans="1:13" ht="25.5" x14ac:dyDescent="0.25">
      <c r="A6" s="33">
        <v>5</v>
      </c>
      <c r="B6" s="49" t="s">
        <v>156</v>
      </c>
      <c r="C6" s="46">
        <v>45176</v>
      </c>
      <c r="D6" s="34" t="s">
        <v>12</v>
      </c>
      <c r="E6" s="34" t="s">
        <v>162</v>
      </c>
      <c r="F6" s="50">
        <v>14040983</v>
      </c>
      <c r="G6" s="50">
        <v>1123279</v>
      </c>
      <c r="H6" s="50">
        <f t="shared" si="0"/>
        <v>15164262</v>
      </c>
      <c r="I6" s="35"/>
      <c r="J6" s="55"/>
      <c r="M6" s="53"/>
    </row>
    <row r="7" spans="1:13" ht="25.5" x14ac:dyDescent="0.25">
      <c r="A7" s="33">
        <v>6</v>
      </c>
      <c r="B7" s="49" t="s">
        <v>157</v>
      </c>
      <c r="C7" s="46">
        <v>45176</v>
      </c>
      <c r="D7" s="34" t="s">
        <v>12</v>
      </c>
      <c r="E7" s="34" t="s">
        <v>163</v>
      </c>
      <c r="F7" s="50">
        <v>2649242</v>
      </c>
      <c r="G7" s="50">
        <v>211939</v>
      </c>
      <c r="H7" s="50">
        <f t="shared" si="0"/>
        <v>2861181</v>
      </c>
      <c r="I7" s="35"/>
      <c r="J7" s="55"/>
      <c r="M7" s="53"/>
    </row>
    <row r="8" spans="1:13" ht="25.5" x14ac:dyDescent="0.25">
      <c r="A8" s="33">
        <v>7</v>
      </c>
      <c r="B8" s="49" t="s">
        <v>151</v>
      </c>
      <c r="C8" s="46">
        <v>45188</v>
      </c>
      <c r="D8" s="34" t="s">
        <v>12</v>
      </c>
      <c r="E8" s="34" t="s">
        <v>165</v>
      </c>
      <c r="F8" s="50">
        <v>3803157</v>
      </c>
      <c r="G8" s="50">
        <v>304252</v>
      </c>
      <c r="H8" s="50">
        <f t="shared" si="0"/>
        <v>4107409</v>
      </c>
      <c r="I8" s="35"/>
      <c r="J8" s="55"/>
      <c r="M8" s="53"/>
    </row>
    <row r="9" spans="1:13" ht="18.75" customHeight="1" x14ac:dyDescent="0.2">
      <c r="A9" s="36"/>
      <c r="B9" s="36"/>
      <c r="C9" s="39"/>
      <c r="D9" s="80" t="s">
        <v>36</v>
      </c>
      <c r="E9" s="81"/>
      <c r="F9" s="81"/>
      <c r="G9" s="82"/>
      <c r="H9" s="40">
        <f>SUM(H2:H8)</f>
        <v>48026547</v>
      </c>
      <c r="I9" s="38"/>
    </row>
    <row r="11" spans="1:13" s="42" customFormat="1" ht="18.75" customHeight="1" x14ac:dyDescent="0.25">
      <c r="A11" s="32"/>
      <c r="B11" s="32"/>
      <c r="C11" s="41"/>
      <c r="D11" s="32"/>
      <c r="E11" s="32"/>
      <c r="F11" s="32"/>
      <c r="G11" s="32"/>
      <c r="H11" s="51"/>
    </row>
  </sheetData>
  <mergeCells count="1">
    <mergeCell ref="D9:G9"/>
  </mergeCells>
  <conditionalFormatting sqref="B12:B21">
    <cfRule type="duplicateValues" dxfId="3" priority="4"/>
  </conditionalFormatting>
  <conditionalFormatting sqref="B12:B21">
    <cfRule type="duplicateValues" dxfId="2" priority="3"/>
  </conditionalFormatting>
  <conditionalFormatting sqref="B9:B21">
    <cfRule type="duplicateValues" dxfId="1" priority="13"/>
  </conditionalFormatting>
  <conditionalFormatting sqref="B2:B8">
    <cfRule type="duplicateValues" dxfId="0" priority="2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Q458"/>
  <sheetViews>
    <sheetView zoomScaleNormal="100" workbookViewId="0"/>
  </sheetViews>
  <sheetFormatPr defaultColWidth="9.140625" defaultRowHeight="15" outlineLevelRow="1" x14ac:dyDescent="0.25"/>
  <cols>
    <col min="1" max="1" width="14.28515625" style="53" customWidth="1"/>
    <col min="2" max="3" width="11.42578125" customWidth="1"/>
    <col min="4" max="4" width="50.85546875" bestFit="1" customWidth="1"/>
    <col min="5" max="5" width="17.140625" style="70" customWidth="1"/>
    <col min="6" max="6" width="11.42578125" customWidth="1"/>
    <col min="7" max="8" width="15.7109375" style="70" customWidth="1"/>
    <col min="9" max="9" width="50" customWidth="1"/>
    <col min="10" max="11" width="21.42578125" customWidth="1"/>
    <col min="12" max="12" width="16.42578125" style="47" bestFit="1" customWidth="1"/>
    <col min="13" max="13" width="11.28515625" style="47" bestFit="1" customWidth="1"/>
    <col min="14" max="14" width="10.7109375" style="53" bestFit="1" customWidth="1"/>
    <col min="16" max="16" width="14.140625" style="47" bestFit="1" customWidth="1"/>
    <col min="17" max="17" width="9.140625" style="47"/>
  </cols>
  <sheetData>
    <row r="1" spans="1:17" ht="24.75" customHeight="1" collapsed="1" x14ac:dyDescent="0.25">
      <c r="A1" s="60" t="s">
        <v>10</v>
      </c>
      <c r="B1" s="61" t="s">
        <v>11</v>
      </c>
      <c r="C1" s="61" t="s">
        <v>167</v>
      </c>
      <c r="D1" s="61" t="s">
        <v>168</v>
      </c>
      <c r="E1" s="62" t="s">
        <v>169</v>
      </c>
      <c r="F1" s="61" t="s">
        <v>170</v>
      </c>
      <c r="G1" s="62" t="s">
        <v>0</v>
      </c>
      <c r="H1" s="62" t="s">
        <v>171</v>
      </c>
      <c r="I1" s="61" t="s">
        <v>172</v>
      </c>
      <c r="J1" s="61" t="s">
        <v>173</v>
      </c>
      <c r="K1" s="63" t="s">
        <v>174</v>
      </c>
      <c r="L1" s="47" t="s">
        <v>175</v>
      </c>
      <c r="M1" s="47" t="s">
        <v>176</v>
      </c>
      <c r="N1" s="53" t="s">
        <v>177</v>
      </c>
      <c r="P1" s="47" t="s">
        <v>178</v>
      </c>
    </row>
    <row r="2" spans="1:17" hidden="1" outlineLevel="1" x14ac:dyDescent="0.25">
      <c r="A2" s="64">
        <v>45111</v>
      </c>
      <c r="B2" s="65">
        <v>182</v>
      </c>
      <c r="C2" s="66" t="s">
        <v>179</v>
      </c>
      <c r="D2" s="66" t="s">
        <v>180</v>
      </c>
      <c r="E2" s="67">
        <v>-303150</v>
      </c>
      <c r="F2" s="68" t="s">
        <v>181</v>
      </c>
      <c r="G2" s="67">
        <v>-30315</v>
      </c>
      <c r="H2" s="67">
        <f t="shared" ref="H2:H65" si="0">+E2+G2</f>
        <v>-333465</v>
      </c>
      <c r="I2" s="66" t="s">
        <v>22</v>
      </c>
      <c r="J2" s="66" t="s">
        <v>182</v>
      </c>
      <c r="K2" s="69"/>
      <c r="L2" s="47">
        <v>-333465</v>
      </c>
      <c r="M2" s="47">
        <v>0</v>
      </c>
      <c r="N2" s="53">
        <v>45117</v>
      </c>
      <c r="P2" t="e">
        <f>+VLOOKUP(B2,'[1]MEGA nháp'!E$2:G$126,3,0)</f>
        <v>#N/A</v>
      </c>
      <c r="Q2" s="70" t="e">
        <f>+P2-H2</f>
        <v>#N/A</v>
      </c>
    </row>
    <row r="3" spans="1:17" hidden="1" outlineLevel="1" x14ac:dyDescent="0.25">
      <c r="A3" s="64">
        <v>45111</v>
      </c>
      <c r="B3" s="65">
        <v>318</v>
      </c>
      <c r="C3" s="66" t="s">
        <v>183</v>
      </c>
      <c r="D3" s="66" t="s">
        <v>184</v>
      </c>
      <c r="E3" s="67">
        <v>-1128156</v>
      </c>
      <c r="F3" s="68" t="s">
        <v>185</v>
      </c>
      <c r="G3" s="67">
        <v>-90252</v>
      </c>
      <c r="H3" s="67">
        <f t="shared" si="0"/>
        <v>-1218408</v>
      </c>
      <c r="I3" s="66" t="s">
        <v>18</v>
      </c>
      <c r="J3" s="66" t="s">
        <v>186</v>
      </c>
      <c r="K3" s="69"/>
      <c r="L3" s="47">
        <v>-1218408</v>
      </c>
      <c r="M3" s="47">
        <v>0</v>
      </c>
      <c r="N3" s="53">
        <v>45117</v>
      </c>
      <c r="P3" t="e">
        <f>+VLOOKUP(B3,'[1]MEGA nháp'!E$2:G$126,3,0)</f>
        <v>#N/A</v>
      </c>
      <c r="Q3" s="70" t="e">
        <f t="shared" ref="Q3:Q66" si="1">+P3-H3</f>
        <v>#N/A</v>
      </c>
    </row>
    <row r="4" spans="1:17" hidden="1" outlineLevel="1" x14ac:dyDescent="0.25">
      <c r="A4" s="64">
        <v>45111</v>
      </c>
      <c r="B4" s="65">
        <v>401</v>
      </c>
      <c r="C4" s="66" t="s">
        <v>187</v>
      </c>
      <c r="D4" s="66" t="s">
        <v>188</v>
      </c>
      <c r="E4" s="67">
        <v>-2806445</v>
      </c>
      <c r="F4" s="68" t="s">
        <v>181</v>
      </c>
      <c r="G4" s="67">
        <v>-280645</v>
      </c>
      <c r="H4" s="67">
        <f t="shared" si="0"/>
        <v>-3087090</v>
      </c>
      <c r="I4" s="66" t="s">
        <v>24</v>
      </c>
      <c r="J4" s="66" t="s">
        <v>189</v>
      </c>
      <c r="K4" s="69"/>
      <c r="L4" s="47">
        <v>-3087090</v>
      </c>
      <c r="M4" s="47">
        <v>0</v>
      </c>
      <c r="N4" s="53">
        <v>45117</v>
      </c>
      <c r="P4" t="e">
        <f>+VLOOKUP(B4,'[1]MEGA nháp'!E$2:G$126,3,0)</f>
        <v>#N/A</v>
      </c>
      <c r="Q4" s="70" t="e">
        <f t="shared" si="1"/>
        <v>#N/A</v>
      </c>
    </row>
    <row r="5" spans="1:17" hidden="1" outlineLevel="1" x14ac:dyDescent="0.25">
      <c r="A5" s="64">
        <v>45111</v>
      </c>
      <c r="B5" s="65">
        <v>413</v>
      </c>
      <c r="C5" s="66" t="s">
        <v>187</v>
      </c>
      <c r="D5" s="66" t="s">
        <v>190</v>
      </c>
      <c r="E5" s="67">
        <v>-220293</v>
      </c>
      <c r="F5" s="68" t="s">
        <v>185</v>
      </c>
      <c r="G5" s="67">
        <v>-17623</v>
      </c>
      <c r="H5" s="67">
        <f t="shared" si="0"/>
        <v>-237916</v>
      </c>
      <c r="I5" s="66" t="s">
        <v>24</v>
      </c>
      <c r="J5" s="66" t="s">
        <v>189</v>
      </c>
      <c r="K5" s="69"/>
      <c r="L5" s="47">
        <v>-237916</v>
      </c>
      <c r="M5" s="47">
        <v>0</v>
      </c>
      <c r="N5" s="53">
        <v>45117</v>
      </c>
      <c r="P5" t="e">
        <f>+VLOOKUP(B5,'[1]MEGA nháp'!E$2:G$126,3,0)</f>
        <v>#N/A</v>
      </c>
      <c r="Q5" s="70" t="e">
        <f t="shared" si="1"/>
        <v>#N/A</v>
      </c>
    </row>
    <row r="6" spans="1:17" hidden="1" outlineLevel="1" x14ac:dyDescent="0.25">
      <c r="A6" s="64">
        <v>45111</v>
      </c>
      <c r="B6" s="65">
        <v>1973</v>
      </c>
      <c r="C6" s="66" t="s">
        <v>191</v>
      </c>
      <c r="D6" s="66" t="s">
        <v>192</v>
      </c>
      <c r="E6" s="67">
        <v>-1606157</v>
      </c>
      <c r="F6" s="68" t="s">
        <v>181</v>
      </c>
      <c r="G6" s="67">
        <v>-160616</v>
      </c>
      <c r="H6" s="67">
        <f t="shared" si="0"/>
        <v>-1766773</v>
      </c>
      <c r="I6" s="66" t="s">
        <v>12</v>
      </c>
      <c r="J6" s="66" t="s">
        <v>193</v>
      </c>
      <c r="K6" s="69"/>
      <c r="L6" s="47">
        <v>-1766773</v>
      </c>
      <c r="M6" s="47">
        <v>0</v>
      </c>
      <c r="N6" s="53">
        <v>45117</v>
      </c>
      <c r="P6" t="e">
        <f>+VLOOKUP(B6,'[1]MEGA nháp'!E$2:G$126,3,0)</f>
        <v>#N/A</v>
      </c>
      <c r="Q6" s="70" t="e">
        <f t="shared" si="1"/>
        <v>#N/A</v>
      </c>
    </row>
    <row r="7" spans="1:17" hidden="1" outlineLevel="1" x14ac:dyDescent="0.25">
      <c r="A7" s="64">
        <v>45111</v>
      </c>
      <c r="B7" s="65">
        <v>39427</v>
      </c>
      <c r="C7" s="66" t="s">
        <v>194</v>
      </c>
      <c r="D7" s="66" t="s">
        <v>195</v>
      </c>
      <c r="E7" s="67">
        <v>4114550</v>
      </c>
      <c r="F7" s="68" t="s">
        <v>185</v>
      </c>
      <c r="G7" s="67">
        <v>329164</v>
      </c>
      <c r="H7" s="67">
        <f t="shared" si="0"/>
        <v>4443714</v>
      </c>
      <c r="I7" s="66" t="s">
        <v>12</v>
      </c>
      <c r="J7" s="66" t="s">
        <v>193</v>
      </c>
      <c r="K7" s="69"/>
      <c r="L7" s="47">
        <v>4443714</v>
      </c>
      <c r="M7" s="47">
        <v>0</v>
      </c>
      <c r="N7" s="53">
        <v>45148</v>
      </c>
      <c r="P7" t="e">
        <f>+VLOOKUP(B7,'[1]MEGA nháp'!E$2:G$126,3,0)</f>
        <v>#N/A</v>
      </c>
      <c r="Q7" s="70" t="e">
        <f t="shared" si="1"/>
        <v>#N/A</v>
      </c>
    </row>
    <row r="8" spans="1:17" hidden="1" outlineLevel="1" x14ac:dyDescent="0.25">
      <c r="A8" s="64">
        <v>45111</v>
      </c>
      <c r="B8" s="65">
        <v>39439</v>
      </c>
      <c r="C8" s="66" t="s">
        <v>194</v>
      </c>
      <c r="D8" s="66" t="s">
        <v>196</v>
      </c>
      <c r="E8" s="67">
        <v>453750</v>
      </c>
      <c r="F8" s="68" t="s">
        <v>185</v>
      </c>
      <c r="G8" s="67">
        <v>36300</v>
      </c>
      <c r="H8" s="67">
        <f t="shared" si="0"/>
        <v>490050</v>
      </c>
      <c r="I8" s="66" t="s">
        <v>12</v>
      </c>
      <c r="J8" s="66" t="s">
        <v>193</v>
      </c>
      <c r="K8" s="69"/>
      <c r="L8" s="47">
        <v>490050</v>
      </c>
      <c r="M8" s="47">
        <v>0</v>
      </c>
      <c r="N8" s="53">
        <v>45148</v>
      </c>
      <c r="P8" t="e">
        <f>+VLOOKUP(B8,'[1]MEGA nháp'!E$2:G$126,3,0)</f>
        <v>#N/A</v>
      </c>
      <c r="Q8" s="70" t="e">
        <f t="shared" si="1"/>
        <v>#N/A</v>
      </c>
    </row>
    <row r="9" spans="1:17" hidden="1" outlineLevel="1" x14ac:dyDescent="0.25">
      <c r="A9" s="64">
        <v>45111</v>
      </c>
      <c r="B9" s="65">
        <v>39441</v>
      </c>
      <c r="C9" s="66" t="s">
        <v>194</v>
      </c>
      <c r="D9" s="66" t="s">
        <v>197</v>
      </c>
      <c r="E9" s="67">
        <v>2614165</v>
      </c>
      <c r="F9" s="68" t="s">
        <v>185</v>
      </c>
      <c r="G9" s="67">
        <v>209133</v>
      </c>
      <c r="H9" s="67">
        <f t="shared" si="0"/>
        <v>2823298</v>
      </c>
      <c r="I9" s="66" t="s">
        <v>22</v>
      </c>
      <c r="J9" s="66" t="s">
        <v>182</v>
      </c>
      <c r="K9" s="69"/>
      <c r="L9" s="47">
        <v>2823296</v>
      </c>
      <c r="M9" s="47">
        <v>-2</v>
      </c>
      <c r="N9" s="53">
        <v>45148</v>
      </c>
      <c r="P9" t="e">
        <f>+VLOOKUP(B9,'[1]MEGA nháp'!E$2:G$126,3,0)</f>
        <v>#N/A</v>
      </c>
      <c r="Q9" s="70" t="e">
        <f t="shared" si="1"/>
        <v>#N/A</v>
      </c>
    </row>
    <row r="10" spans="1:17" hidden="1" outlineLevel="1" x14ac:dyDescent="0.25">
      <c r="A10" s="64">
        <v>45111</v>
      </c>
      <c r="B10" s="65">
        <v>39442</v>
      </c>
      <c r="C10" s="66" t="s">
        <v>194</v>
      </c>
      <c r="D10" s="66" t="s">
        <v>198</v>
      </c>
      <c r="E10" s="67">
        <v>1468620</v>
      </c>
      <c r="F10" s="68" t="s">
        <v>185</v>
      </c>
      <c r="G10" s="67">
        <v>117490</v>
      </c>
      <c r="H10" s="67">
        <f t="shared" si="0"/>
        <v>1586110</v>
      </c>
      <c r="I10" s="66" t="s">
        <v>17</v>
      </c>
      <c r="J10" s="66" t="s">
        <v>199</v>
      </c>
      <c r="K10" s="69"/>
      <c r="L10" s="47">
        <v>1586115</v>
      </c>
      <c r="M10" s="47">
        <v>5</v>
      </c>
      <c r="N10" s="53">
        <v>45162</v>
      </c>
      <c r="P10" t="e">
        <f>+VLOOKUP(B10,'[1]MEGA nháp'!E$2:G$126,3,0)</f>
        <v>#N/A</v>
      </c>
      <c r="Q10" s="70" t="e">
        <f t="shared" si="1"/>
        <v>#N/A</v>
      </c>
    </row>
    <row r="11" spans="1:17" hidden="1" outlineLevel="1" x14ac:dyDescent="0.25">
      <c r="A11" s="64">
        <v>45111</v>
      </c>
      <c r="B11" s="65">
        <v>39443</v>
      </c>
      <c r="C11" s="66" t="s">
        <v>194</v>
      </c>
      <c r="D11" s="66" t="s">
        <v>200</v>
      </c>
      <c r="E11" s="67">
        <v>8687120</v>
      </c>
      <c r="F11" s="68" t="s">
        <v>185</v>
      </c>
      <c r="G11" s="67">
        <v>694970</v>
      </c>
      <c r="H11" s="67">
        <f t="shared" si="0"/>
        <v>9382090</v>
      </c>
      <c r="I11" s="66" t="s">
        <v>24</v>
      </c>
      <c r="J11" s="66" t="s">
        <v>189</v>
      </c>
      <c r="K11" s="69"/>
      <c r="L11" s="47">
        <v>9382095</v>
      </c>
      <c r="M11" s="47">
        <v>5</v>
      </c>
      <c r="N11" s="53">
        <v>45148</v>
      </c>
      <c r="P11" t="e">
        <f>+VLOOKUP(B11,'[1]MEGA nháp'!E$2:G$126,3,0)</f>
        <v>#N/A</v>
      </c>
      <c r="Q11" s="70" t="e">
        <f t="shared" si="1"/>
        <v>#N/A</v>
      </c>
    </row>
    <row r="12" spans="1:17" hidden="1" outlineLevel="1" x14ac:dyDescent="0.25">
      <c r="A12" s="64">
        <v>45112</v>
      </c>
      <c r="B12" s="65">
        <v>30151</v>
      </c>
      <c r="C12" s="66"/>
      <c r="D12" s="66" t="s">
        <v>201</v>
      </c>
      <c r="E12" s="67">
        <v>-4260501</v>
      </c>
      <c r="F12" s="68" t="s">
        <v>181</v>
      </c>
      <c r="G12" s="67">
        <v>-426050</v>
      </c>
      <c r="H12" s="67">
        <f t="shared" si="0"/>
        <v>-4686551</v>
      </c>
      <c r="I12" s="66" t="s">
        <v>12</v>
      </c>
      <c r="J12" s="66" t="s">
        <v>193</v>
      </c>
      <c r="K12" s="69"/>
      <c r="L12" s="47">
        <v>-4686551</v>
      </c>
      <c r="M12" s="47">
        <v>0</v>
      </c>
      <c r="N12" s="53">
        <v>45131</v>
      </c>
      <c r="P12" t="e">
        <f>+VLOOKUP(B12,'[1]MEGA nháp'!E$2:G$126,3,0)</f>
        <v>#N/A</v>
      </c>
      <c r="Q12" s="70" t="e">
        <f t="shared" si="1"/>
        <v>#N/A</v>
      </c>
    </row>
    <row r="13" spans="1:17" hidden="1" outlineLevel="1" x14ac:dyDescent="0.25">
      <c r="A13" s="64">
        <v>45112</v>
      </c>
      <c r="B13" s="65">
        <v>30152</v>
      </c>
      <c r="C13" s="66"/>
      <c r="D13" s="66" t="s">
        <v>202</v>
      </c>
      <c r="E13" s="67">
        <v>-22580654</v>
      </c>
      <c r="F13" s="68" t="s">
        <v>181</v>
      </c>
      <c r="G13" s="67">
        <v>-2258065</v>
      </c>
      <c r="H13" s="67">
        <f t="shared" si="0"/>
        <v>-24838719</v>
      </c>
      <c r="I13" s="66" t="s">
        <v>12</v>
      </c>
      <c r="J13" s="66" t="s">
        <v>193</v>
      </c>
      <c r="K13" s="69"/>
      <c r="L13" s="47">
        <v>-24838719</v>
      </c>
      <c r="M13" s="47">
        <v>0</v>
      </c>
      <c r="N13" s="53">
        <v>45131</v>
      </c>
      <c r="P13" t="e">
        <f>+VLOOKUP(B13,'[1]MEGA nháp'!E$2:G$126,3,0)</f>
        <v>#N/A</v>
      </c>
      <c r="Q13" s="70" t="e">
        <f t="shared" si="1"/>
        <v>#N/A</v>
      </c>
    </row>
    <row r="14" spans="1:17" hidden="1" outlineLevel="1" x14ac:dyDescent="0.25">
      <c r="A14" s="64">
        <v>45112</v>
      </c>
      <c r="B14" s="65">
        <v>30153</v>
      </c>
      <c r="C14" s="66"/>
      <c r="D14" s="66" t="s">
        <v>203</v>
      </c>
      <c r="E14" s="67">
        <v>-9586127</v>
      </c>
      <c r="F14" s="68" t="s">
        <v>181</v>
      </c>
      <c r="G14" s="67">
        <v>-958613</v>
      </c>
      <c r="H14" s="67">
        <f t="shared" si="0"/>
        <v>-10544740</v>
      </c>
      <c r="I14" s="66" t="s">
        <v>12</v>
      </c>
      <c r="J14" s="66" t="s">
        <v>193</v>
      </c>
      <c r="K14" s="69"/>
      <c r="L14" s="47">
        <v>-10544740</v>
      </c>
      <c r="M14" s="47">
        <v>0</v>
      </c>
      <c r="N14" s="53">
        <v>45131</v>
      </c>
      <c r="P14" t="e">
        <f>+VLOOKUP(B14,'[1]MEGA nháp'!E$2:G$126,3,0)</f>
        <v>#N/A</v>
      </c>
      <c r="Q14" s="70" t="e">
        <f t="shared" si="1"/>
        <v>#N/A</v>
      </c>
    </row>
    <row r="15" spans="1:17" hidden="1" outlineLevel="1" x14ac:dyDescent="0.25">
      <c r="A15" s="64">
        <v>45112</v>
      </c>
      <c r="B15" s="65">
        <v>30154</v>
      </c>
      <c r="C15" s="66"/>
      <c r="D15" s="66" t="s">
        <v>204</v>
      </c>
      <c r="E15" s="67">
        <v>-23868052</v>
      </c>
      <c r="F15" s="68" t="s">
        <v>181</v>
      </c>
      <c r="G15" s="67">
        <v>-2386805</v>
      </c>
      <c r="H15" s="67">
        <f t="shared" si="0"/>
        <v>-26254857</v>
      </c>
      <c r="I15" s="66" t="s">
        <v>12</v>
      </c>
      <c r="J15" s="66" t="s">
        <v>193</v>
      </c>
      <c r="K15" s="69"/>
      <c r="L15" s="47">
        <v>-26254857</v>
      </c>
      <c r="M15" s="47">
        <v>0</v>
      </c>
      <c r="N15" s="53">
        <v>45131</v>
      </c>
      <c r="P15" t="e">
        <f>+VLOOKUP(B15,'[1]MEGA nháp'!E$2:G$126,3,0)</f>
        <v>#N/A</v>
      </c>
      <c r="Q15" s="70" t="e">
        <f t="shared" si="1"/>
        <v>#N/A</v>
      </c>
    </row>
    <row r="16" spans="1:17" hidden="1" outlineLevel="1" x14ac:dyDescent="0.25">
      <c r="A16" s="64">
        <v>45112</v>
      </c>
      <c r="B16" s="65">
        <v>30155</v>
      </c>
      <c r="C16" s="66"/>
      <c r="D16" s="66" t="s">
        <v>205</v>
      </c>
      <c r="E16" s="67">
        <v>-13894781</v>
      </c>
      <c r="F16" s="68" t="s">
        <v>181</v>
      </c>
      <c r="G16" s="67">
        <v>-1389478</v>
      </c>
      <c r="H16" s="67">
        <f t="shared" si="0"/>
        <v>-15284259</v>
      </c>
      <c r="I16" s="66" t="s">
        <v>12</v>
      </c>
      <c r="J16" s="66" t="s">
        <v>193</v>
      </c>
      <c r="K16" s="69"/>
      <c r="L16" s="47">
        <v>-15284259</v>
      </c>
      <c r="M16" s="47">
        <v>0</v>
      </c>
      <c r="N16" s="53">
        <v>45131</v>
      </c>
      <c r="P16" t="e">
        <f>+VLOOKUP(B16,'[1]MEGA nháp'!E$2:G$126,3,0)</f>
        <v>#N/A</v>
      </c>
      <c r="Q16" s="70" t="e">
        <f t="shared" si="1"/>
        <v>#N/A</v>
      </c>
    </row>
    <row r="17" spans="1:17" hidden="1" outlineLevel="1" x14ac:dyDescent="0.25">
      <c r="A17" s="64">
        <v>45112</v>
      </c>
      <c r="B17" s="65">
        <v>30156</v>
      </c>
      <c r="C17" s="66"/>
      <c r="D17" s="66" t="s">
        <v>206</v>
      </c>
      <c r="E17" s="67">
        <v>-2130250</v>
      </c>
      <c r="F17" s="68" t="s">
        <v>181</v>
      </c>
      <c r="G17" s="67">
        <v>-213025</v>
      </c>
      <c r="H17" s="67">
        <f t="shared" si="0"/>
        <v>-2343275</v>
      </c>
      <c r="I17" s="66" t="s">
        <v>12</v>
      </c>
      <c r="J17" s="66" t="s">
        <v>193</v>
      </c>
      <c r="K17" s="69"/>
      <c r="L17" s="47">
        <v>-2343275</v>
      </c>
      <c r="M17" s="47">
        <v>0</v>
      </c>
      <c r="N17" s="53">
        <v>45131</v>
      </c>
      <c r="P17" t="e">
        <f>+VLOOKUP(B17,'[1]MEGA nháp'!E$2:G$126,3,0)</f>
        <v>#N/A</v>
      </c>
      <c r="Q17" s="70" t="e">
        <f t="shared" si="1"/>
        <v>#N/A</v>
      </c>
    </row>
    <row r="18" spans="1:17" hidden="1" outlineLevel="1" x14ac:dyDescent="0.25">
      <c r="A18" s="64">
        <v>45113</v>
      </c>
      <c r="B18" s="65">
        <v>31730</v>
      </c>
      <c r="C18" s="66"/>
      <c r="D18" s="66" t="s">
        <v>207</v>
      </c>
      <c r="E18" s="67">
        <v>-40000000</v>
      </c>
      <c r="F18" s="68" t="s">
        <v>181</v>
      </c>
      <c r="G18" s="67">
        <v>-4000000</v>
      </c>
      <c r="H18" s="67">
        <f t="shared" si="0"/>
        <v>-44000000</v>
      </c>
      <c r="I18" s="66" t="s">
        <v>12</v>
      </c>
      <c r="J18" s="66" t="s">
        <v>193</v>
      </c>
      <c r="K18" s="69"/>
      <c r="L18" s="47">
        <v>-44000000</v>
      </c>
      <c r="M18" s="47">
        <v>0</v>
      </c>
      <c r="N18" s="53">
        <v>45131</v>
      </c>
      <c r="P18" t="e">
        <f>+VLOOKUP(B18,'[1]MEGA nháp'!E$2:G$126,3,0)</f>
        <v>#N/A</v>
      </c>
      <c r="Q18" s="70" t="e">
        <f t="shared" si="1"/>
        <v>#N/A</v>
      </c>
    </row>
    <row r="19" spans="1:17" hidden="1" outlineLevel="1" x14ac:dyDescent="0.25">
      <c r="A19" s="64">
        <v>45113</v>
      </c>
      <c r="B19" s="65">
        <v>39749</v>
      </c>
      <c r="C19" s="66" t="s">
        <v>194</v>
      </c>
      <c r="D19" s="66" t="s">
        <v>208</v>
      </c>
      <c r="E19" s="67">
        <v>4719950</v>
      </c>
      <c r="F19" s="68" t="s">
        <v>181</v>
      </c>
      <c r="G19" s="67">
        <v>471995</v>
      </c>
      <c r="H19" s="67">
        <f t="shared" si="0"/>
        <v>5191945</v>
      </c>
      <c r="I19" s="66" t="s">
        <v>13</v>
      </c>
      <c r="J19" s="66" t="s">
        <v>209</v>
      </c>
      <c r="K19" s="69"/>
      <c r="L19" s="47">
        <v>5191945</v>
      </c>
      <c r="M19" s="47">
        <v>0</v>
      </c>
      <c r="N19" s="53">
        <v>45180</v>
      </c>
      <c r="P19" t="e">
        <f>+VLOOKUP(B19,'[1]MEGA nháp'!E$2:G$126,3,0)</f>
        <v>#N/A</v>
      </c>
      <c r="Q19" s="70" t="e">
        <f t="shared" si="1"/>
        <v>#N/A</v>
      </c>
    </row>
    <row r="20" spans="1:17" hidden="1" outlineLevel="1" x14ac:dyDescent="0.25">
      <c r="A20" s="64">
        <v>45113</v>
      </c>
      <c r="B20" s="65">
        <v>39772</v>
      </c>
      <c r="C20" s="66" t="s">
        <v>194</v>
      </c>
      <c r="D20" s="66" t="s">
        <v>210</v>
      </c>
      <c r="E20" s="67">
        <v>2968110</v>
      </c>
      <c r="F20" s="68" t="s">
        <v>181</v>
      </c>
      <c r="G20" s="67">
        <v>296811</v>
      </c>
      <c r="H20" s="67">
        <f t="shared" si="0"/>
        <v>3264921</v>
      </c>
      <c r="I20" s="66" t="s">
        <v>23</v>
      </c>
      <c r="J20" s="66" t="s">
        <v>211</v>
      </c>
      <c r="K20" s="69"/>
      <c r="L20" s="47">
        <v>3264921</v>
      </c>
      <c r="M20" s="47">
        <v>0</v>
      </c>
      <c r="N20" s="53">
        <v>45180</v>
      </c>
      <c r="P20" t="e">
        <f>+VLOOKUP(B20,'[1]MEGA nháp'!E$2:G$126,3,0)</f>
        <v>#N/A</v>
      </c>
      <c r="Q20" s="70" t="e">
        <f t="shared" si="1"/>
        <v>#N/A</v>
      </c>
    </row>
    <row r="21" spans="1:17" hidden="1" outlineLevel="1" x14ac:dyDescent="0.25">
      <c r="A21" s="64">
        <v>45113</v>
      </c>
      <c r="B21" s="65">
        <v>39794</v>
      </c>
      <c r="C21" s="66" t="s">
        <v>194</v>
      </c>
      <c r="D21" s="66" t="s">
        <v>212</v>
      </c>
      <c r="E21" s="67">
        <v>3912100</v>
      </c>
      <c r="F21" s="68" t="s">
        <v>181</v>
      </c>
      <c r="G21" s="67">
        <v>391210</v>
      </c>
      <c r="H21" s="67">
        <f t="shared" si="0"/>
        <v>4303310</v>
      </c>
      <c r="I21" s="66" t="s">
        <v>24</v>
      </c>
      <c r="J21" s="66" t="s">
        <v>189</v>
      </c>
      <c r="K21" s="69"/>
      <c r="L21" s="47">
        <v>4303310</v>
      </c>
      <c r="M21" s="47">
        <v>0</v>
      </c>
      <c r="N21" s="53">
        <v>45148</v>
      </c>
      <c r="P21" t="e">
        <f>+VLOOKUP(B21,'[1]MEGA nháp'!E$2:G$126,3,0)</f>
        <v>#N/A</v>
      </c>
      <c r="Q21" s="70" t="e">
        <f t="shared" si="1"/>
        <v>#N/A</v>
      </c>
    </row>
    <row r="22" spans="1:17" hidden="1" outlineLevel="1" x14ac:dyDescent="0.25">
      <c r="A22" s="64">
        <v>45113</v>
      </c>
      <c r="B22" s="65">
        <v>39795</v>
      </c>
      <c r="C22" s="66" t="s">
        <v>194</v>
      </c>
      <c r="D22" s="66" t="s">
        <v>213</v>
      </c>
      <c r="E22" s="67">
        <v>2643172</v>
      </c>
      <c r="F22" s="68" t="s">
        <v>181</v>
      </c>
      <c r="G22" s="67">
        <v>264317</v>
      </c>
      <c r="H22" s="67">
        <f t="shared" si="0"/>
        <v>2907489</v>
      </c>
      <c r="I22" s="66" t="s">
        <v>12</v>
      </c>
      <c r="J22" s="66" t="s">
        <v>193</v>
      </c>
      <c r="K22" s="69"/>
      <c r="L22" s="47">
        <v>2907487</v>
      </c>
      <c r="M22" s="47">
        <v>-2</v>
      </c>
      <c r="N22" s="53">
        <v>45148</v>
      </c>
      <c r="P22" t="e">
        <f>+VLOOKUP(B22,'[1]MEGA nháp'!E$2:G$126,3,0)</f>
        <v>#N/A</v>
      </c>
      <c r="Q22" s="70" t="e">
        <f t="shared" si="1"/>
        <v>#N/A</v>
      </c>
    </row>
    <row r="23" spans="1:17" hidden="1" outlineLevel="1" x14ac:dyDescent="0.25">
      <c r="A23" s="64">
        <v>45113</v>
      </c>
      <c r="B23" s="65">
        <v>39817</v>
      </c>
      <c r="C23" s="66" t="s">
        <v>194</v>
      </c>
      <c r="D23" s="66" t="s">
        <v>214</v>
      </c>
      <c r="E23" s="67">
        <v>2968110</v>
      </c>
      <c r="F23" s="68" t="s">
        <v>181</v>
      </c>
      <c r="G23" s="67">
        <v>296811</v>
      </c>
      <c r="H23" s="67">
        <f t="shared" si="0"/>
        <v>3264921</v>
      </c>
      <c r="I23" s="66" t="s">
        <v>17</v>
      </c>
      <c r="J23" s="66" t="s">
        <v>199</v>
      </c>
      <c r="K23" s="69"/>
      <c r="L23" s="47">
        <v>3264921</v>
      </c>
      <c r="M23" s="47">
        <v>0</v>
      </c>
      <c r="N23" s="53">
        <v>45148</v>
      </c>
      <c r="P23" t="e">
        <f>+VLOOKUP(B23,'[1]MEGA nháp'!E$2:G$126,3,0)</f>
        <v>#N/A</v>
      </c>
      <c r="Q23" s="70" t="e">
        <f t="shared" si="1"/>
        <v>#N/A</v>
      </c>
    </row>
    <row r="24" spans="1:17" hidden="1" outlineLevel="1" x14ac:dyDescent="0.25">
      <c r="A24" s="64">
        <v>45113</v>
      </c>
      <c r="B24" s="65">
        <v>39818</v>
      </c>
      <c r="C24" s="66" t="s">
        <v>194</v>
      </c>
      <c r="D24" s="66" t="s">
        <v>215</v>
      </c>
      <c r="E24" s="67">
        <v>4436730</v>
      </c>
      <c r="F24" s="68" t="s">
        <v>181</v>
      </c>
      <c r="G24" s="67">
        <v>443673</v>
      </c>
      <c r="H24" s="67">
        <f t="shared" si="0"/>
        <v>4880403</v>
      </c>
      <c r="I24" s="66" t="s">
        <v>22</v>
      </c>
      <c r="J24" s="66" t="s">
        <v>182</v>
      </c>
      <c r="K24" s="69"/>
      <c r="L24" s="47">
        <v>4880403</v>
      </c>
      <c r="M24" s="47">
        <v>0</v>
      </c>
      <c r="N24" s="53">
        <v>45148</v>
      </c>
      <c r="P24" t="e">
        <f>+VLOOKUP(B24,'[1]MEGA nháp'!E$2:G$126,3,0)</f>
        <v>#N/A</v>
      </c>
      <c r="Q24" s="70" t="e">
        <f t="shared" si="1"/>
        <v>#N/A</v>
      </c>
    </row>
    <row r="25" spans="1:17" hidden="1" outlineLevel="1" x14ac:dyDescent="0.25">
      <c r="A25" s="64">
        <v>45113</v>
      </c>
      <c r="B25" s="65">
        <v>39909</v>
      </c>
      <c r="C25" s="66" t="s">
        <v>194</v>
      </c>
      <c r="D25" s="66" t="s">
        <v>216</v>
      </c>
      <c r="E25" s="67">
        <v>1414055</v>
      </c>
      <c r="F25" s="68" t="s">
        <v>181</v>
      </c>
      <c r="G25" s="67">
        <v>141406</v>
      </c>
      <c r="H25" s="67">
        <f t="shared" si="0"/>
        <v>1555461</v>
      </c>
      <c r="I25" s="66" t="s">
        <v>15</v>
      </c>
      <c r="J25" s="66" t="s">
        <v>217</v>
      </c>
      <c r="K25" s="69"/>
      <c r="L25" s="47">
        <v>1555466</v>
      </c>
      <c r="M25" s="47">
        <v>5</v>
      </c>
      <c r="N25" s="53">
        <v>45180</v>
      </c>
      <c r="P25" t="e">
        <f>+VLOOKUP(B25,'[1]MEGA nháp'!E$2:G$126,3,0)</f>
        <v>#N/A</v>
      </c>
      <c r="Q25" s="70" t="e">
        <f t="shared" si="1"/>
        <v>#N/A</v>
      </c>
    </row>
    <row r="26" spans="1:17" hidden="1" outlineLevel="1" x14ac:dyDescent="0.25">
      <c r="A26" s="64">
        <v>45115</v>
      </c>
      <c r="B26" s="65">
        <v>40815</v>
      </c>
      <c r="C26" s="66" t="s">
        <v>194</v>
      </c>
      <c r="D26" s="66" t="s">
        <v>218</v>
      </c>
      <c r="E26" s="67">
        <v>4344730</v>
      </c>
      <c r="F26" s="68" t="s">
        <v>185</v>
      </c>
      <c r="G26" s="67">
        <v>347578</v>
      </c>
      <c r="H26" s="67">
        <f t="shared" si="0"/>
        <v>4692308</v>
      </c>
      <c r="I26" s="66" t="s">
        <v>12</v>
      </c>
      <c r="J26" s="66" t="s">
        <v>193</v>
      </c>
      <c r="K26" s="69"/>
      <c r="L26" s="47">
        <v>4692303</v>
      </c>
      <c r="M26" s="47">
        <v>-5</v>
      </c>
      <c r="N26" s="53">
        <v>45148</v>
      </c>
      <c r="P26" t="e">
        <f>+VLOOKUP(B26,'[1]MEGA nháp'!E$2:G$126,3,0)</f>
        <v>#N/A</v>
      </c>
      <c r="Q26" s="70" t="e">
        <f t="shared" si="1"/>
        <v>#N/A</v>
      </c>
    </row>
    <row r="27" spans="1:17" hidden="1" outlineLevel="1" x14ac:dyDescent="0.25">
      <c r="A27" s="64">
        <v>45115</v>
      </c>
      <c r="B27" s="65">
        <v>40816</v>
      </c>
      <c r="C27" s="66" t="s">
        <v>194</v>
      </c>
      <c r="D27" s="66" t="s">
        <v>219</v>
      </c>
      <c r="E27" s="67">
        <v>5355860</v>
      </c>
      <c r="F27" s="68" t="s">
        <v>185</v>
      </c>
      <c r="G27" s="67">
        <v>428469</v>
      </c>
      <c r="H27" s="67">
        <f t="shared" si="0"/>
        <v>5784329</v>
      </c>
      <c r="I27" s="66" t="s">
        <v>12</v>
      </c>
      <c r="J27" s="66" t="s">
        <v>193</v>
      </c>
      <c r="K27" s="69"/>
      <c r="L27" s="47">
        <v>5784332</v>
      </c>
      <c r="M27" s="47">
        <v>3</v>
      </c>
      <c r="N27" s="53">
        <v>45180</v>
      </c>
      <c r="P27" t="e">
        <f>+VLOOKUP(B27,'[1]MEGA nháp'!E$2:G$126,3,0)</f>
        <v>#N/A</v>
      </c>
      <c r="Q27" s="70" t="e">
        <f t="shared" si="1"/>
        <v>#N/A</v>
      </c>
    </row>
    <row r="28" spans="1:17" hidden="1" outlineLevel="1" x14ac:dyDescent="0.25">
      <c r="A28" s="64">
        <v>45115</v>
      </c>
      <c r="B28" s="65">
        <v>40817</v>
      </c>
      <c r="C28" s="66" t="s">
        <v>194</v>
      </c>
      <c r="D28" s="66" t="s">
        <v>220</v>
      </c>
      <c r="E28" s="67">
        <v>2576980</v>
      </c>
      <c r="F28" s="68" t="s">
        <v>185</v>
      </c>
      <c r="G28" s="67">
        <v>206158</v>
      </c>
      <c r="H28" s="67">
        <f t="shared" si="0"/>
        <v>2783138</v>
      </c>
      <c r="I28" s="66" t="s">
        <v>12</v>
      </c>
      <c r="J28" s="66" t="s">
        <v>193</v>
      </c>
      <c r="K28" s="69"/>
      <c r="L28" s="47">
        <v>2783133</v>
      </c>
      <c r="M28" s="47">
        <v>-5</v>
      </c>
      <c r="N28" s="53">
        <v>45148</v>
      </c>
      <c r="P28" t="e">
        <f>+VLOOKUP(B28,'[1]MEGA nháp'!E$2:G$126,3,0)</f>
        <v>#N/A</v>
      </c>
      <c r="Q28" s="70" t="e">
        <f t="shared" si="1"/>
        <v>#N/A</v>
      </c>
    </row>
    <row r="29" spans="1:17" hidden="1" outlineLevel="1" x14ac:dyDescent="0.25">
      <c r="A29" s="64">
        <v>45115</v>
      </c>
      <c r="B29" s="65">
        <v>40818</v>
      </c>
      <c r="C29" s="66" t="s">
        <v>194</v>
      </c>
      <c r="D29" s="66" t="s">
        <v>221</v>
      </c>
      <c r="E29" s="67">
        <v>4048240</v>
      </c>
      <c r="F29" s="68" t="s">
        <v>185</v>
      </c>
      <c r="G29" s="67">
        <v>323859</v>
      </c>
      <c r="H29" s="67">
        <f t="shared" si="0"/>
        <v>4372099</v>
      </c>
      <c r="I29" s="66" t="s">
        <v>17</v>
      </c>
      <c r="J29" s="66" t="s">
        <v>199</v>
      </c>
      <c r="K29" s="69"/>
      <c r="L29" s="47">
        <v>4372097</v>
      </c>
      <c r="M29" s="47">
        <v>-2</v>
      </c>
      <c r="N29" s="53">
        <v>45162</v>
      </c>
      <c r="P29" t="e">
        <f>+VLOOKUP(B29,'[1]MEGA nháp'!E$2:G$126,3,0)</f>
        <v>#N/A</v>
      </c>
      <c r="Q29" s="70" t="e">
        <f t="shared" si="1"/>
        <v>#N/A</v>
      </c>
    </row>
    <row r="30" spans="1:17" hidden="1" outlineLevel="1" x14ac:dyDescent="0.25">
      <c r="A30" s="64">
        <v>45115</v>
      </c>
      <c r="B30" s="65">
        <v>40819</v>
      </c>
      <c r="C30" s="66" t="s">
        <v>194</v>
      </c>
      <c r="D30" s="66" t="s">
        <v>222</v>
      </c>
      <c r="E30" s="67">
        <v>1110580</v>
      </c>
      <c r="F30" s="68" t="s">
        <v>185</v>
      </c>
      <c r="G30" s="67">
        <v>88846</v>
      </c>
      <c r="H30" s="67">
        <f t="shared" si="0"/>
        <v>1199426</v>
      </c>
      <c r="I30" s="66" t="s">
        <v>17</v>
      </c>
      <c r="J30" s="66" t="s">
        <v>199</v>
      </c>
      <c r="K30" s="69"/>
      <c r="L30" s="47">
        <v>1199421</v>
      </c>
      <c r="M30" s="47">
        <v>-5</v>
      </c>
      <c r="N30" s="53">
        <v>45162</v>
      </c>
      <c r="P30" t="e">
        <f>+VLOOKUP(B30,'[1]MEGA nháp'!E$2:G$126,3,0)</f>
        <v>#N/A</v>
      </c>
      <c r="Q30" s="70" t="e">
        <f t="shared" si="1"/>
        <v>#N/A</v>
      </c>
    </row>
    <row r="31" spans="1:17" hidden="1" outlineLevel="1" x14ac:dyDescent="0.25">
      <c r="A31" s="64">
        <v>45115</v>
      </c>
      <c r="B31" s="65">
        <v>40820</v>
      </c>
      <c r="C31" s="66" t="s">
        <v>194</v>
      </c>
      <c r="D31" s="66" t="s">
        <v>223</v>
      </c>
      <c r="E31" s="67">
        <v>3134700</v>
      </c>
      <c r="F31" s="68" t="s">
        <v>185</v>
      </c>
      <c r="G31" s="67">
        <v>250776</v>
      </c>
      <c r="H31" s="67">
        <f t="shared" si="0"/>
        <v>3385476</v>
      </c>
      <c r="I31" s="66" t="s">
        <v>24</v>
      </c>
      <c r="J31" s="66" t="s">
        <v>189</v>
      </c>
      <c r="K31" s="69"/>
      <c r="L31" s="47">
        <v>3385476</v>
      </c>
      <c r="M31" s="47">
        <v>0</v>
      </c>
      <c r="N31" s="53">
        <v>45180</v>
      </c>
      <c r="P31" t="e">
        <f>+VLOOKUP(B31,'[1]MEGA nháp'!E$2:G$126,3,0)</f>
        <v>#N/A</v>
      </c>
      <c r="Q31" s="70" t="e">
        <f t="shared" si="1"/>
        <v>#N/A</v>
      </c>
    </row>
    <row r="32" spans="1:17" hidden="1" outlineLevel="1" x14ac:dyDescent="0.25">
      <c r="A32" s="64">
        <v>45115</v>
      </c>
      <c r="B32" s="65">
        <v>40821</v>
      </c>
      <c r="C32" s="66" t="s">
        <v>194</v>
      </c>
      <c r="D32" s="66" t="s">
        <v>224</v>
      </c>
      <c r="E32" s="67">
        <v>1468620</v>
      </c>
      <c r="F32" s="68" t="s">
        <v>185</v>
      </c>
      <c r="G32" s="67">
        <v>117490</v>
      </c>
      <c r="H32" s="67">
        <f t="shared" si="0"/>
        <v>1586110</v>
      </c>
      <c r="I32" s="66" t="s">
        <v>20</v>
      </c>
      <c r="J32" s="66" t="s">
        <v>225</v>
      </c>
      <c r="K32" s="69"/>
      <c r="L32" s="47">
        <v>1586115</v>
      </c>
      <c r="M32" s="47">
        <v>5</v>
      </c>
      <c r="N32" s="53">
        <v>45162</v>
      </c>
      <c r="P32" t="e">
        <f>+VLOOKUP(B32,'[1]MEGA nháp'!E$2:G$126,3,0)</f>
        <v>#N/A</v>
      </c>
      <c r="Q32" s="70" t="e">
        <f t="shared" si="1"/>
        <v>#N/A</v>
      </c>
    </row>
    <row r="33" spans="1:17" hidden="1" outlineLevel="1" x14ac:dyDescent="0.25">
      <c r="A33" s="64">
        <v>45115</v>
      </c>
      <c r="B33" s="65">
        <v>40822</v>
      </c>
      <c r="C33" s="66" t="s">
        <v>194</v>
      </c>
      <c r="D33" s="66" t="s">
        <v>226</v>
      </c>
      <c r="E33" s="67">
        <v>509945</v>
      </c>
      <c r="F33" s="68" t="s">
        <v>185</v>
      </c>
      <c r="G33" s="67">
        <v>40796</v>
      </c>
      <c r="H33" s="67">
        <f t="shared" si="0"/>
        <v>550741</v>
      </c>
      <c r="I33" s="66" t="s">
        <v>23</v>
      </c>
      <c r="J33" s="66" t="s">
        <v>211</v>
      </c>
      <c r="K33" s="69"/>
      <c r="L33" s="47">
        <v>550746</v>
      </c>
      <c r="M33" s="47">
        <v>5</v>
      </c>
      <c r="N33" s="53">
        <v>45162</v>
      </c>
      <c r="P33" t="e">
        <f>+VLOOKUP(B33,'[1]MEGA nháp'!E$2:G$126,3,0)</f>
        <v>#N/A</v>
      </c>
      <c r="Q33" s="70" t="e">
        <f t="shared" si="1"/>
        <v>#N/A</v>
      </c>
    </row>
    <row r="34" spans="1:17" hidden="1" outlineLevel="1" x14ac:dyDescent="0.25">
      <c r="A34" s="64">
        <v>45115</v>
      </c>
      <c r="B34" s="65">
        <v>40823</v>
      </c>
      <c r="C34" s="66" t="s">
        <v>194</v>
      </c>
      <c r="D34" s="66" t="s">
        <v>227</v>
      </c>
      <c r="E34" s="67">
        <v>4245280</v>
      </c>
      <c r="F34" s="68" t="s">
        <v>185</v>
      </c>
      <c r="G34" s="67">
        <v>339622</v>
      </c>
      <c r="H34" s="67">
        <f t="shared" si="0"/>
        <v>4584902</v>
      </c>
      <c r="I34" s="66" t="s">
        <v>18</v>
      </c>
      <c r="J34" s="66" t="s">
        <v>186</v>
      </c>
      <c r="K34" s="69"/>
      <c r="L34" s="47">
        <v>4584897</v>
      </c>
      <c r="M34" s="47">
        <v>-5</v>
      </c>
      <c r="N34" s="53">
        <v>45180</v>
      </c>
      <c r="P34" t="e">
        <f>+VLOOKUP(B34,'[1]MEGA nháp'!E$2:G$126,3,0)</f>
        <v>#N/A</v>
      </c>
      <c r="Q34" s="70" t="e">
        <f t="shared" si="1"/>
        <v>#N/A</v>
      </c>
    </row>
    <row r="35" spans="1:17" hidden="1" outlineLevel="1" x14ac:dyDescent="0.25">
      <c r="A35" s="64">
        <v>45115</v>
      </c>
      <c r="B35" s="65">
        <v>40824</v>
      </c>
      <c r="C35" s="66" t="s">
        <v>194</v>
      </c>
      <c r="D35" s="66" t="s">
        <v>228</v>
      </c>
      <c r="E35" s="67">
        <v>2221160</v>
      </c>
      <c r="F35" s="68" t="s">
        <v>185</v>
      </c>
      <c r="G35" s="67">
        <v>177693</v>
      </c>
      <c r="H35" s="67">
        <f t="shared" si="0"/>
        <v>2398853</v>
      </c>
      <c r="I35" s="66" t="s">
        <v>15</v>
      </c>
      <c r="J35" s="66" t="s">
        <v>217</v>
      </c>
      <c r="K35" s="69"/>
      <c r="L35" s="47">
        <v>2398856</v>
      </c>
      <c r="M35" s="47">
        <v>3</v>
      </c>
      <c r="N35" s="53">
        <v>45162</v>
      </c>
      <c r="P35" t="e">
        <f>+VLOOKUP(B35,'[1]MEGA nháp'!E$2:G$126,3,0)</f>
        <v>#N/A</v>
      </c>
      <c r="Q35" s="70" t="e">
        <f t="shared" si="1"/>
        <v>#N/A</v>
      </c>
    </row>
    <row r="36" spans="1:17" hidden="1" outlineLevel="1" x14ac:dyDescent="0.25">
      <c r="A36" s="64">
        <v>45115</v>
      </c>
      <c r="B36" s="65">
        <v>40825</v>
      </c>
      <c r="C36" s="66" t="s">
        <v>194</v>
      </c>
      <c r="D36" s="66" t="s">
        <v>229</v>
      </c>
      <c r="E36" s="67">
        <v>2144100</v>
      </c>
      <c r="F36" s="68" t="s">
        <v>185</v>
      </c>
      <c r="G36" s="67">
        <v>171528</v>
      </c>
      <c r="H36" s="67">
        <f t="shared" si="0"/>
        <v>2315628</v>
      </c>
      <c r="I36" s="66" t="s">
        <v>15</v>
      </c>
      <c r="J36" s="66" t="s">
        <v>217</v>
      </c>
      <c r="K36" s="69"/>
      <c r="L36" s="47">
        <v>2315628</v>
      </c>
      <c r="M36" s="47">
        <v>0</v>
      </c>
      <c r="N36" s="53">
        <v>45162</v>
      </c>
      <c r="P36" t="e">
        <f>+VLOOKUP(B36,'[1]MEGA nháp'!E$2:G$126,3,0)</f>
        <v>#N/A</v>
      </c>
      <c r="Q36" s="70" t="e">
        <f t="shared" si="1"/>
        <v>#N/A</v>
      </c>
    </row>
    <row r="37" spans="1:17" hidden="1" outlineLevel="1" x14ac:dyDescent="0.25">
      <c r="A37" s="64">
        <v>45115</v>
      </c>
      <c r="B37" s="65">
        <v>40826</v>
      </c>
      <c r="C37" s="66" t="s">
        <v>194</v>
      </c>
      <c r="D37" s="66" t="s">
        <v>230</v>
      </c>
      <c r="E37" s="67">
        <v>3444270</v>
      </c>
      <c r="F37" s="68" t="s">
        <v>185</v>
      </c>
      <c r="G37" s="67">
        <v>275542</v>
      </c>
      <c r="H37" s="67">
        <f t="shared" si="0"/>
        <v>3719812</v>
      </c>
      <c r="I37" s="66" t="s">
        <v>22</v>
      </c>
      <c r="J37" s="66" t="s">
        <v>182</v>
      </c>
      <c r="K37" s="69"/>
      <c r="L37" s="47">
        <v>3719817</v>
      </c>
      <c r="M37" s="47">
        <v>5</v>
      </c>
      <c r="N37" s="53">
        <v>45162</v>
      </c>
      <c r="P37" t="e">
        <f>+VLOOKUP(B37,'[1]MEGA nháp'!E$2:G$126,3,0)</f>
        <v>#N/A</v>
      </c>
      <c r="Q37" s="70" t="e">
        <f t="shared" si="1"/>
        <v>#N/A</v>
      </c>
    </row>
    <row r="38" spans="1:17" hidden="1" outlineLevel="1" x14ac:dyDescent="0.25">
      <c r="A38" s="64">
        <v>45115</v>
      </c>
      <c r="B38" s="65">
        <v>40827</v>
      </c>
      <c r="C38" s="66" t="s">
        <v>194</v>
      </c>
      <c r="D38" s="66" t="s">
        <v>231</v>
      </c>
      <c r="E38" s="67">
        <v>963695</v>
      </c>
      <c r="F38" s="68" t="s">
        <v>185</v>
      </c>
      <c r="G38" s="67">
        <v>77096</v>
      </c>
      <c r="H38" s="67">
        <f t="shared" si="0"/>
        <v>1040791</v>
      </c>
      <c r="I38" s="66" t="s">
        <v>22</v>
      </c>
      <c r="J38" s="66" t="s">
        <v>182</v>
      </c>
      <c r="K38" s="69"/>
      <c r="L38" s="47">
        <v>1040796</v>
      </c>
      <c r="M38" s="47">
        <v>5</v>
      </c>
      <c r="N38" s="53">
        <v>45162</v>
      </c>
      <c r="P38" t="e">
        <f>+VLOOKUP(B38,'[1]MEGA nháp'!E$2:G$126,3,0)</f>
        <v>#N/A</v>
      </c>
      <c r="Q38" s="70" t="e">
        <f t="shared" si="1"/>
        <v>#N/A</v>
      </c>
    </row>
    <row r="39" spans="1:17" hidden="1" outlineLevel="1" x14ac:dyDescent="0.25">
      <c r="A39" s="64">
        <v>45115</v>
      </c>
      <c r="B39" s="65">
        <v>40828</v>
      </c>
      <c r="C39" s="66" t="s">
        <v>194</v>
      </c>
      <c r="D39" s="66" t="s">
        <v>232</v>
      </c>
      <c r="E39" s="67">
        <v>5158820</v>
      </c>
      <c r="F39" s="68" t="s">
        <v>185</v>
      </c>
      <c r="G39" s="67">
        <v>412706</v>
      </c>
      <c r="H39" s="67">
        <f t="shared" si="0"/>
        <v>5571526</v>
      </c>
      <c r="I39" s="66" t="s">
        <v>17</v>
      </c>
      <c r="J39" s="66" t="s">
        <v>199</v>
      </c>
      <c r="K39" s="69"/>
      <c r="L39" s="47">
        <v>5571531</v>
      </c>
      <c r="M39" s="47">
        <v>5</v>
      </c>
      <c r="N39" s="53">
        <v>45162</v>
      </c>
      <c r="P39" t="e">
        <f>+VLOOKUP(B39,'[1]MEGA nháp'!E$2:G$126,3,0)</f>
        <v>#N/A</v>
      </c>
      <c r="Q39" s="70" t="e">
        <f t="shared" si="1"/>
        <v>#N/A</v>
      </c>
    </row>
    <row r="40" spans="1:17" hidden="1" outlineLevel="1" x14ac:dyDescent="0.25">
      <c r="A40" s="64">
        <v>45115</v>
      </c>
      <c r="B40" s="65">
        <v>40829</v>
      </c>
      <c r="C40" s="66" t="s">
        <v>194</v>
      </c>
      <c r="D40" s="66" t="s">
        <v>233</v>
      </c>
      <c r="E40" s="67">
        <v>3188155</v>
      </c>
      <c r="F40" s="68" t="s">
        <v>185</v>
      </c>
      <c r="G40" s="67">
        <v>255052</v>
      </c>
      <c r="H40" s="67">
        <f t="shared" si="0"/>
        <v>3443207</v>
      </c>
      <c r="I40" s="66" t="s">
        <v>17</v>
      </c>
      <c r="J40" s="66" t="s">
        <v>199</v>
      </c>
      <c r="K40" s="69"/>
      <c r="L40" s="47">
        <v>3443202</v>
      </c>
      <c r="M40" s="47">
        <v>-5</v>
      </c>
      <c r="N40" s="53">
        <v>45162</v>
      </c>
      <c r="P40" t="e">
        <f>+VLOOKUP(B40,'[1]MEGA nháp'!E$2:G$126,3,0)</f>
        <v>#N/A</v>
      </c>
      <c r="Q40" s="70" t="e">
        <f t="shared" si="1"/>
        <v>#N/A</v>
      </c>
    </row>
    <row r="41" spans="1:17" hidden="1" outlineLevel="1" x14ac:dyDescent="0.25">
      <c r="A41" s="64">
        <v>45117</v>
      </c>
      <c r="B41" s="65">
        <v>202</v>
      </c>
      <c r="C41" s="66" t="s">
        <v>234</v>
      </c>
      <c r="D41" s="66" t="s">
        <v>235</v>
      </c>
      <c r="E41" s="67">
        <v>-4884151</v>
      </c>
      <c r="F41" s="68" t="s">
        <v>185</v>
      </c>
      <c r="G41" s="67">
        <v>-390731</v>
      </c>
      <c r="H41" s="67">
        <f t="shared" si="0"/>
        <v>-5274882</v>
      </c>
      <c r="I41" s="66" t="s">
        <v>26</v>
      </c>
      <c r="J41" s="66" t="s">
        <v>236</v>
      </c>
      <c r="K41" s="69"/>
      <c r="L41" s="47">
        <v>-5274883</v>
      </c>
      <c r="M41" s="47">
        <v>-1</v>
      </c>
      <c r="N41" s="53">
        <v>45131</v>
      </c>
      <c r="P41" t="e">
        <f>+VLOOKUP(B41,'[1]MEGA nháp'!E$2:G$126,3,0)</f>
        <v>#N/A</v>
      </c>
      <c r="Q41" s="70" t="e">
        <f t="shared" si="1"/>
        <v>#N/A</v>
      </c>
    </row>
    <row r="42" spans="1:17" hidden="1" outlineLevel="1" x14ac:dyDescent="0.25">
      <c r="A42" s="64">
        <v>45117</v>
      </c>
      <c r="B42" s="65">
        <v>281</v>
      </c>
      <c r="C42" s="66" t="s">
        <v>237</v>
      </c>
      <c r="D42" s="66" t="s">
        <v>238</v>
      </c>
      <c r="E42" s="67">
        <v>-190702</v>
      </c>
      <c r="F42" s="68" t="s">
        <v>185</v>
      </c>
      <c r="G42" s="67">
        <v>-15256</v>
      </c>
      <c r="H42" s="67">
        <f t="shared" si="0"/>
        <v>-205958</v>
      </c>
      <c r="I42" s="66" t="s">
        <v>17</v>
      </c>
      <c r="J42" s="66" t="s">
        <v>199</v>
      </c>
      <c r="K42" s="69"/>
      <c r="L42" s="47">
        <v>-205958</v>
      </c>
      <c r="M42" s="47">
        <v>0</v>
      </c>
      <c r="N42" s="53">
        <v>45131</v>
      </c>
      <c r="P42" t="e">
        <f>+VLOOKUP(B42,'[1]MEGA nháp'!E$2:G$126,3,0)</f>
        <v>#N/A</v>
      </c>
      <c r="Q42" s="70" t="e">
        <f t="shared" si="1"/>
        <v>#N/A</v>
      </c>
    </row>
    <row r="43" spans="1:17" hidden="1" outlineLevel="1" x14ac:dyDescent="0.25">
      <c r="A43" s="64">
        <v>45117</v>
      </c>
      <c r="B43" s="65">
        <v>311</v>
      </c>
      <c r="C43" s="66" t="s">
        <v>239</v>
      </c>
      <c r="D43" s="66" t="s">
        <v>240</v>
      </c>
      <c r="E43" s="67">
        <v>-2851872</v>
      </c>
      <c r="F43" s="68" t="s">
        <v>185</v>
      </c>
      <c r="G43" s="67">
        <v>-228149</v>
      </c>
      <c r="H43" s="67">
        <f t="shared" si="0"/>
        <v>-3080021</v>
      </c>
      <c r="I43" s="66" t="s">
        <v>14</v>
      </c>
      <c r="J43" s="66" t="s">
        <v>241</v>
      </c>
      <c r="K43" s="69"/>
      <c r="L43" s="47">
        <v>-3080022</v>
      </c>
      <c r="M43" s="47">
        <v>-1</v>
      </c>
      <c r="N43" s="53">
        <v>45131</v>
      </c>
      <c r="P43" t="e">
        <f>+VLOOKUP(B43,'[1]MEGA nháp'!E$2:G$126,3,0)</f>
        <v>#N/A</v>
      </c>
      <c r="Q43" s="70" t="e">
        <f t="shared" si="1"/>
        <v>#N/A</v>
      </c>
    </row>
    <row r="44" spans="1:17" hidden="1" outlineLevel="1" x14ac:dyDescent="0.25">
      <c r="A44" s="64">
        <v>45117</v>
      </c>
      <c r="B44" s="65">
        <v>328</v>
      </c>
      <c r="C44" s="66" t="s">
        <v>183</v>
      </c>
      <c r="D44" s="66" t="s">
        <v>242</v>
      </c>
      <c r="E44" s="67">
        <v>-1068859</v>
      </c>
      <c r="F44" s="68" t="s">
        <v>185</v>
      </c>
      <c r="G44" s="67">
        <v>-85509</v>
      </c>
      <c r="H44" s="67">
        <f t="shared" si="0"/>
        <v>-1154368</v>
      </c>
      <c r="I44" s="66" t="s">
        <v>18</v>
      </c>
      <c r="J44" s="66" t="s">
        <v>186</v>
      </c>
      <c r="K44" s="69"/>
      <c r="L44" s="47">
        <v>-1154368</v>
      </c>
      <c r="M44" s="47">
        <v>0</v>
      </c>
      <c r="N44" s="53">
        <v>45131</v>
      </c>
      <c r="P44" t="e">
        <f>+VLOOKUP(B44,'[1]MEGA nháp'!E$2:G$126,3,0)</f>
        <v>#N/A</v>
      </c>
      <c r="Q44" s="70" t="e">
        <f t="shared" si="1"/>
        <v>#N/A</v>
      </c>
    </row>
    <row r="45" spans="1:17" hidden="1" outlineLevel="1" x14ac:dyDescent="0.25">
      <c r="A45" s="64">
        <v>45117</v>
      </c>
      <c r="B45" s="65">
        <v>417</v>
      </c>
      <c r="C45" s="66" t="s">
        <v>187</v>
      </c>
      <c r="D45" s="66" t="s">
        <v>243</v>
      </c>
      <c r="E45" s="67">
        <v>-506030</v>
      </c>
      <c r="F45" s="68" t="s">
        <v>185</v>
      </c>
      <c r="G45" s="67">
        <v>-40482</v>
      </c>
      <c r="H45" s="67">
        <f t="shared" si="0"/>
        <v>-546512</v>
      </c>
      <c r="I45" s="66" t="s">
        <v>24</v>
      </c>
      <c r="J45" s="66" t="s">
        <v>189</v>
      </c>
      <c r="K45" s="69"/>
      <c r="L45" s="47">
        <v>-546512</v>
      </c>
      <c r="M45" s="47">
        <v>0</v>
      </c>
      <c r="N45" s="53">
        <v>45131</v>
      </c>
      <c r="P45" t="e">
        <f>+VLOOKUP(B45,'[1]MEGA nháp'!E$2:G$126,3,0)</f>
        <v>#N/A</v>
      </c>
      <c r="Q45" s="70" t="e">
        <f t="shared" si="1"/>
        <v>#N/A</v>
      </c>
    </row>
    <row r="46" spans="1:17" hidden="1" outlineLevel="1" x14ac:dyDescent="0.25">
      <c r="A46" s="64">
        <v>45117</v>
      </c>
      <c r="B46" s="65">
        <v>429</v>
      </c>
      <c r="C46" s="66" t="s">
        <v>187</v>
      </c>
      <c r="D46" s="66" t="s">
        <v>244</v>
      </c>
      <c r="E46" s="67">
        <v>-357277</v>
      </c>
      <c r="F46" s="68" t="s">
        <v>185</v>
      </c>
      <c r="G46" s="67">
        <v>-28582</v>
      </c>
      <c r="H46" s="67">
        <f t="shared" si="0"/>
        <v>-385859</v>
      </c>
      <c r="I46" s="66" t="s">
        <v>24</v>
      </c>
      <c r="J46" s="66" t="s">
        <v>189</v>
      </c>
      <c r="K46" s="69"/>
      <c r="L46" s="47">
        <v>-385859</v>
      </c>
      <c r="M46" s="47">
        <v>0</v>
      </c>
      <c r="N46" s="53">
        <v>45131</v>
      </c>
      <c r="P46" t="e">
        <f>+VLOOKUP(B46,'[1]MEGA nháp'!E$2:G$126,3,0)</f>
        <v>#N/A</v>
      </c>
      <c r="Q46" s="70" t="e">
        <f t="shared" si="1"/>
        <v>#N/A</v>
      </c>
    </row>
    <row r="47" spans="1:17" hidden="1" outlineLevel="1" x14ac:dyDescent="0.25">
      <c r="A47" s="64">
        <v>45117</v>
      </c>
      <c r="B47" s="65">
        <v>40873</v>
      </c>
      <c r="C47" s="66" t="s">
        <v>194</v>
      </c>
      <c r="D47" s="66" t="s">
        <v>245</v>
      </c>
      <c r="E47" s="67">
        <v>1887980</v>
      </c>
      <c r="F47" s="68" t="s">
        <v>185</v>
      </c>
      <c r="G47" s="67">
        <v>151038</v>
      </c>
      <c r="H47" s="67">
        <f t="shared" si="0"/>
        <v>2039018</v>
      </c>
      <c r="I47" s="66" t="s">
        <v>12</v>
      </c>
      <c r="J47" s="66" t="s">
        <v>193</v>
      </c>
      <c r="K47" s="69"/>
      <c r="L47" s="47">
        <v>2039013</v>
      </c>
      <c r="M47" s="47">
        <v>-5</v>
      </c>
      <c r="N47" s="53">
        <v>45180</v>
      </c>
      <c r="P47" t="e">
        <f>+VLOOKUP(B47,'[1]MEGA nháp'!E$2:G$126,3,0)</f>
        <v>#N/A</v>
      </c>
      <c r="Q47" s="70" t="e">
        <f t="shared" si="1"/>
        <v>#N/A</v>
      </c>
    </row>
    <row r="48" spans="1:17" hidden="1" outlineLevel="1" x14ac:dyDescent="0.25">
      <c r="A48" s="64">
        <v>45117</v>
      </c>
      <c r="B48" s="65">
        <v>40874</v>
      </c>
      <c r="C48" s="66" t="s">
        <v>194</v>
      </c>
      <c r="D48" s="66" t="s">
        <v>246</v>
      </c>
      <c r="E48" s="67">
        <v>943990</v>
      </c>
      <c r="F48" s="68" t="s">
        <v>185</v>
      </c>
      <c r="G48" s="67">
        <v>75519</v>
      </c>
      <c r="H48" s="67">
        <f t="shared" si="0"/>
        <v>1019509</v>
      </c>
      <c r="I48" s="66" t="s">
        <v>19</v>
      </c>
      <c r="J48" s="66" t="s">
        <v>247</v>
      </c>
      <c r="K48" s="69"/>
      <c r="L48" s="47">
        <v>1019507</v>
      </c>
      <c r="M48" s="47">
        <v>-2</v>
      </c>
      <c r="N48" s="53">
        <v>45180</v>
      </c>
      <c r="P48" t="e">
        <f>+VLOOKUP(B48,'[1]MEGA nháp'!E$2:G$126,3,0)</f>
        <v>#N/A</v>
      </c>
      <c r="Q48" s="70" t="e">
        <f t="shared" si="1"/>
        <v>#N/A</v>
      </c>
    </row>
    <row r="49" spans="1:17" hidden="1" outlineLevel="1" x14ac:dyDescent="0.25">
      <c r="A49" s="64">
        <v>45119</v>
      </c>
      <c r="B49" s="65">
        <v>41092</v>
      </c>
      <c r="C49" s="66" t="s">
        <v>194</v>
      </c>
      <c r="D49" s="66" t="s">
        <v>248</v>
      </c>
      <c r="E49" s="67">
        <v>6085000</v>
      </c>
      <c r="F49" s="68" t="s">
        <v>185</v>
      </c>
      <c r="G49" s="67">
        <v>486800</v>
      </c>
      <c r="H49" s="67">
        <f t="shared" si="0"/>
        <v>6571800</v>
      </c>
      <c r="I49" s="66" t="s">
        <v>12</v>
      </c>
      <c r="J49" s="66" t="s">
        <v>193</v>
      </c>
      <c r="K49" s="69"/>
      <c r="L49" s="47">
        <v>6571800</v>
      </c>
      <c r="M49" s="47">
        <v>0</v>
      </c>
      <c r="N49" s="53">
        <v>45162</v>
      </c>
      <c r="P49" t="e">
        <f>+VLOOKUP(B49,'[1]MEGA nháp'!E$2:G$126,3,0)</f>
        <v>#N/A</v>
      </c>
      <c r="Q49" s="70" t="e">
        <f t="shared" si="1"/>
        <v>#N/A</v>
      </c>
    </row>
    <row r="50" spans="1:17" hidden="1" outlineLevel="1" x14ac:dyDescent="0.25">
      <c r="A50" s="64">
        <v>45119</v>
      </c>
      <c r="B50" s="65">
        <v>41093</v>
      </c>
      <c r="C50" s="66" t="s">
        <v>194</v>
      </c>
      <c r="D50" s="66" t="s">
        <v>249</v>
      </c>
      <c r="E50" s="67">
        <v>3331740</v>
      </c>
      <c r="F50" s="68" t="s">
        <v>185</v>
      </c>
      <c r="G50" s="67">
        <v>266539</v>
      </c>
      <c r="H50" s="67">
        <f t="shared" si="0"/>
        <v>3598279</v>
      </c>
      <c r="I50" s="66" t="s">
        <v>12</v>
      </c>
      <c r="J50" s="66" t="s">
        <v>193</v>
      </c>
      <c r="K50" s="69"/>
      <c r="L50" s="47">
        <v>3598277</v>
      </c>
      <c r="M50" s="47">
        <v>-2</v>
      </c>
      <c r="N50" s="53">
        <v>45162</v>
      </c>
      <c r="P50" t="e">
        <f>+VLOOKUP(B50,'[1]MEGA nháp'!E$2:G$126,3,0)</f>
        <v>#N/A</v>
      </c>
      <c r="Q50" s="70" t="e">
        <f t="shared" si="1"/>
        <v>#N/A</v>
      </c>
    </row>
    <row r="51" spans="1:17" hidden="1" outlineLevel="1" x14ac:dyDescent="0.25">
      <c r="A51" s="64">
        <v>45119</v>
      </c>
      <c r="B51" s="65">
        <v>41094</v>
      </c>
      <c r="C51" s="66" t="s">
        <v>194</v>
      </c>
      <c r="D51" s="66" t="s">
        <v>250</v>
      </c>
      <c r="E51" s="67">
        <v>1019890</v>
      </c>
      <c r="F51" s="68" t="s">
        <v>185</v>
      </c>
      <c r="G51" s="67">
        <v>81591</v>
      </c>
      <c r="H51" s="67">
        <f t="shared" si="0"/>
        <v>1101481</v>
      </c>
      <c r="I51" s="66" t="s">
        <v>14</v>
      </c>
      <c r="J51" s="66" t="s">
        <v>241</v>
      </c>
      <c r="K51" s="69"/>
      <c r="L51" s="47">
        <v>1101479</v>
      </c>
      <c r="M51" s="47">
        <v>-2</v>
      </c>
      <c r="N51" s="53">
        <v>45162</v>
      </c>
      <c r="P51" t="e">
        <f>+VLOOKUP(B51,'[1]MEGA nháp'!E$2:G$126,3,0)</f>
        <v>#N/A</v>
      </c>
      <c r="Q51" s="70" t="e">
        <f t="shared" si="1"/>
        <v>#N/A</v>
      </c>
    </row>
    <row r="52" spans="1:17" hidden="1" outlineLevel="1" x14ac:dyDescent="0.25">
      <c r="A52" s="64">
        <v>45119</v>
      </c>
      <c r="B52" s="65">
        <v>41095</v>
      </c>
      <c r="C52" s="66" t="s">
        <v>194</v>
      </c>
      <c r="D52" s="66" t="s">
        <v>251</v>
      </c>
      <c r="E52" s="67">
        <v>2024120</v>
      </c>
      <c r="F52" s="68" t="s">
        <v>185</v>
      </c>
      <c r="G52" s="67">
        <v>161930</v>
      </c>
      <c r="H52" s="67">
        <f t="shared" si="0"/>
        <v>2186050</v>
      </c>
      <c r="I52" s="66" t="s">
        <v>24</v>
      </c>
      <c r="J52" s="66" t="s">
        <v>189</v>
      </c>
      <c r="K52" s="69"/>
      <c r="L52" s="47">
        <v>2186055</v>
      </c>
      <c r="M52" s="47">
        <v>5</v>
      </c>
      <c r="N52" s="53">
        <v>45162</v>
      </c>
      <c r="P52" t="e">
        <f>+VLOOKUP(B52,'[1]MEGA nháp'!E$2:G$126,3,0)</f>
        <v>#N/A</v>
      </c>
      <c r="Q52" s="70" t="e">
        <f t="shared" si="1"/>
        <v>#N/A</v>
      </c>
    </row>
    <row r="53" spans="1:17" hidden="1" outlineLevel="1" x14ac:dyDescent="0.25">
      <c r="A53" s="64">
        <v>45119</v>
      </c>
      <c r="B53" s="65">
        <v>41096</v>
      </c>
      <c r="C53" s="66" t="s">
        <v>194</v>
      </c>
      <c r="D53" s="66" t="s">
        <v>252</v>
      </c>
      <c r="E53" s="67">
        <v>453750</v>
      </c>
      <c r="F53" s="68" t="s">
        <v>185</v>
      </c>
      <c r="G53" s="67">
        <v>36300</v>
      </c>
      <c r="H53" s="67">
        <f t="shared" si="0"/>
        <v>490050</v>
      </c>
      <c r="I53" s="66" t="s">
        <v>24</v>
      </c>
      <c r="J53" s="66" t="s">
        <v>189</v>
      </c>
      <c r="K53" s="69"/>
      <c r="L53" s="47">
        <v>490050</v>
      </c>
      <c r="M53" s="47">
        <v>0</v>
      </c>
      <c r="N53" s="53">
        <v>45162</v>
      </c>
      <c r="P53" t="e">
        <f>+VLOOKUP(B53,'[1]MEGA nháp'!E$2:G$126,3,0)</f>
        <v>#N/A</v>
      </c>
      <c r="Q53" s="70" t="e">
        <f t="shared" si="1"/>
        <v>#N/A</v>
      </c>
    </row>
    <row r="54" spans="1:17" hidden="1" outlineLevel="1" x14ac:dyDescent="0.25">
      <c r="A54" s="64">
        <v>45119</v>
      </c>
      <c r="B54" s="65">
        <v>41097</v>
      </c>
      <c r="C54" s="66" t="s">
        <v>194</v>
      </c>
      <c r="D54" s="66" t="s">
        <v>253</v>
      </c>
      <c r="E54" s="67">
        <v>4048240</v>
      </c>
      <c r="F54" s="68" t="s">
        <v>185</v>
      </c>
      <c r="G54" s="67">
        <v>323859</v>
      </c>
      <c r="H54" s="67">
        <f t="shared" si="0"/>
        <v>4372099</v>
      </c>
      <c r="I54" s="66" t="s">
        <v>17</v>
      </c>
      <c r="J54" s="66" t="s">
        <v>199</v>
      </c>
      <c r="K54" s="69"/>
      <c r="L54" s="47">
        <v>4372097</v>
      </c>
      <c r="M54" s="47">
        <v>-2</v>
      </c>
      <c r="N54" s="53">
        <v>45162</v>
      </c>
      <c r="P54" t="e">
        <f>+VLOOKUP(B54,'[1]MEGA nháp'!E$2:G$126,3,0)</f>
        <v>#N/A</v>
      </c>
      <c r="Q54" s="70" t="e">
        <f t="shared" si="1"/>
        <v>#N/A</v>
      </c>
    </row>
    <row r="55" spans="1:17" hidden="1" outlineLevel="1" x14ac:dyDescent="0.25">
      <c r="A55" s="64">
        <v>45119</v>
      </c>
      <c r="B55" s="65">
        <v>41098</v>
      </c>
      <c r="C55" s="66" t="s">
        <v>194</v>
      </c>
      <c r="D55" s="66" t="s">
        <v>254</v>
      </c>
      <c r="E55" s="67">
        <v>4735970</v>
      </c>
      <c r="F55" s="68" t="s">
        <v>185</v>
      </c>
      <c r="G55" s="67">
        <v>378878</v>
      </c>
      <c r="H55" s="67">
        <f t="shared" si="0"/>
        <v>5114848</v>
      </c>
      <c r="I55" s="66" t="s">
        <v>17</v>
      </c>
      <c r="J55" s="66" t="s">
        <v>199</v>
      </c>
      <c r="K55" s="69"/>
      <c r="L55" s="47">
        <v>5114853</v>
      </c>
      <c r="M55" s="47">
        <v>5</v>
      </c>
      <c r="N55" s="53">
        <v>45162</v>
      </c>
      <c r="P55" t="e">
        <f>+VLOOKUP(B55,'[1]MEGA nháp'!E$2:G$126,3,0)</f>
        <v>#N/A</v>
      </c>
      <c r="Q55" s="70" t="e">
        <f t="shared" si="1"/>
        <v>#N/A</v>
      </c>
    </row>
    <row r="56" spans="1:17" hidden="1" outlineLevel="1" x14ac:dyDescent="0.25">
      <c r="A56" s="64">
        <v>45119</v>
      </c>
      <c r="B56" s="65">
        <v>41099</v>
      </c>
      <c r="C56" s="66" t="s">
        <v>194</v>
      </c>
      <c r="D56" s="66" t="s">
        <v>255</v>
      </c>
      <c r="E56" s="67">
        <v>6072360</v>
      </c>
      <c r="F56" s="68" t="s">
        <v>185</v>
      </c>
      <c r="G56" s="67">
        <v>485789</v>
      </c>
      <c r="H56" s="67">
        <f t="shared" si="0"/>
        <v>6558149</v>
      </c>
      <c r="I56" s="66" t="s">
        <v>17</v>
      </c>
      <c r="J56" s="66" t="s">
        <v>199</v>
      </c>
      <c r="K56" s="69"/>
      <c r="L56" s="47">
        <v>6558152</v>
      </c>
      <c r="M56" s="47">
        <v>3</v>
      </c>
      <c r="N56" s="53">
        <v>45162</v>
      </c>
      <c r="P56" t="e">
        <f>+VLOOKUP(B56,'[1]MEGA nháp'!E$2:G$126,3,0)</f>
        <v>#N/A</v>
      </c>
      <c r="Q56" s="70" t="e">
        <f t="shared" si="1"/>
        <v>#N/A</v>
      </c>
    </row>
    <row r="57" spans="1:17" hidden="1" outlineLevel="1" x14ac:dyDescent="0.25">
      <c r="A57" s="64">
        <v>45119</v>
      </c>
      <c r="B57" s="65">
        <v>41100</v>
      </c>
      <c r="C57" s="66" t="s">
        <v>194</v>
      </c>
      <c r="D57" s="66" t="s">
        <v>256</v>
      </c>
      <c r="E57" s="67">
        <v>1110580</v>
      </c>
      <c r="F57" s="68" t="s">
        <v>185</v>
      </c>
      <c r="G57" s="67">
        <v>88846</v>
      </c>
      <c r="H57" s="67">
        <f t="shared" si="0"/>
        <v>1199426</v>
      </c>
      <c r="I57" s="66" t="s">
        <v>26</v>
      </c>
      <c r="J57" s="66" t="s">
        <v>236</v>
      </c>
      <c r="K57" s="69"/>
      <c r="L57" s="47">
        <v>1199421</v>
      </c>
      <c r="M57" s="47">
        <v>-5</v>
      </c>
      <c r="N57" s="53">
        <v>45162</v>
      </c>
      <c r="P57" t="e">
        <f>+VLOOKUP(B57,'[1]MEGA nháp'!E$2:G$126,3,0)</f>
        <v>#N/A</v>
      </c>
      <c r="Q57" s="70" t="e">
        <f t="shared" si="1"/>
        <v>#N/A</v>
      </c>
    </row>
    <row r="58" spans="1:17" hidden="1" outlineLevel="1" x14ac:dyDescent="0.25">
      <c r="A58" s="64">
        <v>45119</v>
      </c>
      <c r="B58" s="65">
        <v>41101</v>
      </c>
      <c r="C58" s="66" t="s">
        <v>194</v>
      </c>
      <c r="D58" s="66" t="s">
        <v>257</v>
      </c>
      <c r="E58" s="67">
        <v>1468620</v>
      </c>
      <c r="F58" s="68" t="s">
        <v>185</v>
      </c>
      <c r="G58" s="67">
        <v>117490</v>
      </c>
      <c r="H58" s="67">
        <f t="shared" si="0"/>
        <v>1586110</v>
      </c>
      <c r="I58" s="66" t="s">
        <v>20</v>
      </c>
      <c r="J58" s="66" t="s">
        <v>225</v>
      </c>
      <c r="K58" s="69"/>
      <c r="L58" s="47">
        <v>1586115</v>
      </c>
      <c r="M58" s="47">
        <v>5</v>
      </c>
      <c r="N58" s="53">
        <v>45162</v>
      </c>
      <c r="P58" t="e">
        <f>+VLOOKUP(B58,'[1]MEGA nháp'!E$2:G$126,3,0)</f>
        <v>#N/A</v>
      </c>
      <c r="Q58" s="70" t="e">
        <f t="shared" si="1"/>
        <v>#N/A</v>
      </c>
    </row>
    <row r="59" spans="1:17" hidden="1" outlineLevel="1" x14ac:dyDescent="0.25">
      <c r="A59" s="64">
        <v>45119</v>
      </c>
      <c r="B59" s="65">
        <v>41102</v>
      </c>
      <c r="C59" s="66" t="s">
        <v>194</v>
      </c>
      <c r="D59" s="66" t="s">
        <v>258</v>
      </c>
      <c r="E59" s="67">
        <v>2024120</v>
      </c>
      <c r="F59" s="68" t="s">
        <v>185</v>
      </c>
      <c r="G59" s="67">
        <v>161930</v>
      </c>
      <c r="H59" s="67">
        <f t="shared" si="0"/>
        <v>2186050</v>
      </c>
      <c r="I59" s="66" t="s">
        <v>18</v>
      </c>
      <c r="J59" s="66" t="s">
        <v>186</v>
      </c>
      <c r="K59" s="69"/>
      <c r="L59" s="47">
        <v>2186055</v>
      </c>
      <c r="M59" s="47">
        <v>5</v>
      </c>
      <c r="N59" s="53">
        <v>45162</v>
      </c>
      <c r="P59" t="e">
        <f>+VLOOKUP(B59,'[1]MEGA nháp'!E$2:G$126,3,0)</f>
        <v>#N/A</v>
      </c>
      <c r="Q59" s="70" t="e">
        <f t="shared" si="1"/>
        <v>#N/A</v>
      </c>
    </row>
    <row r="60" spans="1:17" hidden="1" outlineLevel="1" x14ac:dyDescent="0.25">
      <c r="A60" s="64">
        <v>45119</v>
      </c>
      <c r="B60" s="65">
        <v>41103</v>
      </c>
      <c r="C60" s="66" t="s">
        <v>194</v>
      </c>
      <c r="D60" s="66" t="s">
        <v>259</v>
      </c>
      <c r="E60" s="67">
        <v>509760</v>
      </c>
      <c r="F60" s="68" t="s">
        <v>185</v>
      </c>
      <c r="G60" s="67">
        <v>40781</v>
      </c>
      <c r="H60" s="67">
        <f t="shared" si="0"/>
        <v>550541</v>
      </c>
      <c r="I60" s="66" t="s">
        <v>15</v>
      </c>
      <c r="J60" s="66" t="s">
        <v>217</v>
      </c>
      <c r="K60" s="69"/>
      <c r="L60" s="47">
        <v>550544</v>
      </c>
      <c r="M60" s="47">
        <v>3</v>
      </c>
      <c r="N60" s="53">
        <v>45162</v>
      </c>
      <c r="P60" t="e">
        <f>+VLOOKUP(B60,'[1]MEGA nháp'!E$2:G$126,3,0)</f>
        <v>#N/A</v>
      </c>
      <c r="Q60" s="70" t="e">
        <f t="shared" si="1"/>
        <v>#N/A</v>
      </c>
    </row>
    <row r="61" spans="1:17" hidden="1" outlineLevel="1" x14ac:dyDescent="0.25">
      <c r="A61" s="64">
        <v>45119</v>
      </c>
      <c r="B61" s="65">
        <v>41107</v>
      </c>
      <c r="C61" s="66" t="s">
        <v>194</v>
      </c>
      <c r="D61" s="66" t="s">
        <v>260</v>
      </c>
      <c r="E61" s="67">
        <v>3056744</v>
      </c>
      <c r="F61" s="68" t="s">
        <v>185</v>
      </c>
      <c r="G61" s="67">
        <v>244540</v>
      </c>
      <c r="H61" s="67">
        <f t="shared" si="0"/>
        <v>3301284</v>
      </c>
      <c r="I61" s="66" t="s">
        <v>13</v>
      </c>
      <c r="J61" s="66" t="s">
        <v>209</v>
      </c>
      <c r="K61" s="69"/>
      <c r="L61" s="47">
        <v>3301290</v>
      </c>
      <c r="M61" s="47">
        <v>6</v>
      </c>
      <c r="N61" s="53">
        <v>45148</v>
      </c>
      <c r="P61" t="e">
        <f>+VLOOKUP(B61,'[1]MEGA nháp'!E$2:G$126,3,0)</f>
        <v>#N/A</v>
      </c>
      <c r="Q61" s="70" t="e">
        <f t="shared" si="1"/>
        <v>#N/A</v>
      </c>
    </row>
    <row r="62" spans="1:17" hidden="1" outlineLevel="1" x14ac:dyDescent="0.25">
      <c r="A62" s="64">
        <v>45120</v>
      </c>
      <c r="B62" s="65">
        <v>265</v>
      </c>
      <c r="C62" s="66" t="s">
        <v>261</v>
      </c>
      <c r="D62" s="66" t="s">
        <v>262</v>
      </c>
      <c r="E62" s="67">
        <v>-708000</v>
      </c>
      <c r="F62" s="68" t="s">
        <v>185</v>
      </c>
      <c r="G62" s="67">
        <v>-56640</v>
      </c>
      <c r="H62" s="67">
        <f t="shared" si="0"/>
        <v>-764640</v>
      </c>
      <c r="I62" s="66" t="s">
        <v>12</v>
      </c>
      <c r="J62" s="66" t="s">
        <v>193</v>
      </c>
      <c r="K62" s="69"/>
      <c r="L62" s="47">
        <v>-764640</v>
      </c>
      <c r="M62" s="47">
        <v>0</v>
      </c>
      <c r="N62" s="53">
        <v>45131</v>
      </c>
      <c r="P62" t="e">
        <f>+VLOOKUP(B62,'[1]MEGA nháp'!E$2:G$126,3,0)</f>
        <v>#N/A</v>
      </c>
      <c r="Q62" s="70" t="e">
        <f t="shared" si="1"/>
        <v>#N/A</v>
      </c>
    </row>
    <row r="63" spans="1:17" hidden="1" outlineLevel="1" x14ac:dyDescent="0.25">
      <c r="A63" s="64">
        <v>45120</v>
      </c>
      <c r="B63" s="65">
        <v>334</v>
      </c>
      <c r="C63" s="66" t="s">
        <v>183</v>
      </c>
      <c r="D63" s="66" t="s">
        <v>263</v>
      </c>
      <c r="E63" s="67">
        <v>-90750</v>
      </c>
      <c r="F63" s="68" t="s">
        <v>185</v>
      </c>
      <c r="G63" s="67">
        <v>-7260</v>
      </c>
      <c r="H63" s="67">
        <f t="shared" si="0"/>
        <v>-98010</v>
      </c>
      <c r="I63" s="66" t="s">
        <v>18</v>
      </c>
      <c r="J63" s="66" t="s">
        <v>186</v>
      </c>
      <c r="K63" s="69"/>
      <c r="L63" s="47">
        <v>-98010</v>
      </c>
      <c r="M63" s="47">
        <v>0</v>
      </c>
      <c r="N63" s="53">
        <v>45131</v>
      </c>
      <c r="P63" t="e">
        <f>+VLOOKUP(B63,'[1]MEGA nháp'!E$2:G$126,3,0)</f>
        <v>#N/A</v>
      </c>
      <c r="Q63" s="70" t="e">
        <f t="shared" si="1"/>
        <v>#N/A</v>
      </c>
    </row>
    <row r="64" spans="1:17" hidden="1" outlineLevel="1" x14ac:dyDescent="0.25">
      <c r="A64" s="64">
        <v>45120</v>
      </c>
      <c r="B64" s="65">
        <v>42069</v>
      </c>
      <c r="C64" s="66" t="s">
        <v>194</v>
      </c>
      <c r="D64" s="66" t="s">
        <v>264</v>
      </c>
      <c r="E64" s="67">
        <v>5552900</v>
      </c>
      <c r="F64" s="68" t="s">
        <v>185</v>
      </c>
      <c r="G64" s="67">
        <v>444232</v>
      </c>
      <c r="H64" s="67">
        <f t="shared" si="0"/>
        <v>5997132</v>
      </c>
      <c r="I64" s="66" t="s">
        <v>12</v>
      </c>
      <c r="J64" s="66" t="s">
        <v>193</v>
      </c>
      <c r="K64" s="69"/>
      <c r="L64" s="47">
        <v>5997132</v>
      </c>
      <c r="M64" s="47">
        <v>0</v>
      </c>
      <c r="N64" s="53">
        <v>45162</v>
      </c>
      <c r="P64" t="e">
        <f>+VLOOKUP(B64,'[1]MEGA nháp'!E$2:G$126,3,0)</f>
        <v>#N/A</v>
      </c>
      <c r="Q64" s="70" t="e">
        <f t="shared" si="1"/>
        <v>#N/A</v>
      </c>
    </row>
    <row r="65" spans="1:17" hidden="1" outlineLevel="1" x14ac:dyDescent="0.25">
      <c r="A65" s="64">
        <v>45120</v>
      </c>
      <c r="B65" s="65">
        <v>42070</v>
      </c>
      <c r="C65" s="66" t="s">
        <v>194</v>
      </c>
      <c r="D65" s="66" t="s">
        <v>265</v>
      </c>
      <c r="E65" s="67">
        <v>453750</v>
      </c>
      <c r="F65" s="68" t="s">
        <v>185</v>
      </c>
      <c r="G65" s="67">
        <v>36300</v>
      </c>
      <c r="H65" s="67">
        <f t="shared" si="0"/>
        <v>490050</v>
      </c>
      <c r="I65" s="66" t="s">
        <v>12</v>
      </c>
      <c r="J65" s="66" t="s">
        <v>193</v>
      </c>
      <c r="K65" s="69"/>
      <c r="L65" s="47">
        <v>490050</v>
      </c>
      <c r="M65" s="47">
        <v>0</v>
      </c>
      <c r="N65" s="53">
        <v>45162</v>
      </c>
      <c r="P65" t="e">
        <f>+VLOOKUP(B65,'[1]MEGA nháp'!E$2:G$126,3,0)</f>
        <v>#N/A</v>
      </c>
      <c r="Q65" s="70" t="e">
        <f t="shared" si="1"/>
        <v>#N/A</v>
      </c>
    </row>
    <row r="66" spans="1:17" hidden="1" outlineLevel="1" x14ac:dyDescent="0.25">
      <c r="A66" s="64">
        <v>45120</v>
      </c>
      <c r="B66" s="65">
        <v>42071</v>
      </c>
      <c r="C66" s="66" t="s">
        <v>194</v>
      </c>
      <c r="D66" s="66" t="s">
        <v>266</v>
      </c>
      <c r="E66" s="67">
        <v>2548800</v>
      </c>
      <c r="F66" s="68" t="s">
        <v>185</v>
      </c>
      <c r="G66" s="67">
        <v>203904</v>
      </c>
      <c r="H66" s="67">
        <f t="shared" ref="H66:H129" si="2">+E66+G66</f>
        <v>2752704</v>
      </c>
      <c r="I66" s="66" t="s">
        <v>12</v>
      </c>
      <c r="J66" s="66" t="s">
        <v>193</v>
      </c>
      <c r="K66" s="69"/>
      <c r="L66" s="47">
        <v>2752704</v>
      </c>
      <c r="M66" s="47">
        <v>0</v>
      </c>
      <c r="N66" s="53">
        <v>45162</v>
      </c>
      <c r="P66" t="e">
        <f>+VLOOKUP(B66,'[1]MEGA nháp'!E$2:G$126,3,0)</f>
        <v>#N/A</v>
      </c>
      <c r="Q66" s="70" t="e">
        <f t="shared" si="1"/>
        <v>#N/A</v>
      </c>
    </row>
    <row r="67" spans="1:17" hidden="1" outlineLevel="1" x14ac:dyDescent="0.25">
      <c r="A67" s="64">
        <v>45120</v>
      </c>
      <c r="B67" s="65">
        <v>42072</v>
      </c>
      <c r="C67" s="66" t="s">
        <v>194</v>
      </c>
      <c r="D67" s="66" t="s">
        <v>267</v>
      </c>
      <c r="E67" s="67">
        <v>536025</v>
      </c>
      <c r="F67" s="68" t="s">
        <v>185</v>
      </c>
      <c r="G67" s="67">
        <v>42882</v>
      </c>
      <c r="H67" s="67">
        <f t="shared" si="2"/>
        <v>578907</v>
      </c>
      <c r="I67" s="66" t="s">
        <v>12</v>
      </c>
      <c r="J67" s="66" t="s">
        <v>193</v>
      </c>
      <c r="K67" s="69"/>
      <c r="L67" s="47">
        <v>578907</v>
      </c>
      <c r="M67" s="47">
        <v>0</v>
      </c>
      <c r="N67" s="53">
        <v>45162</v>
      </c>
      <c r="P67" t="e">
        <f>+VLOOKUP(B67,'[1]MEGA nháp'!E$2:G$126,3,0)</f>
        <v>#N/A</v>
      </c>
      <c r="Q67" s="70" t="e">
        <f t="shared" ref="Q67:Q130" si="3">+P67-H67</f>
        <v>#N/A</v>
      </c>
    </row>
    <row r="68" spans="1:17" hidden="1" outlineLevel="1" x14ac:dyDescent="0.25">
      <c r="A68" s="64">
        <v>45120</v>
      </c>
      <c r="B68" s="65">
        <v>42073</v>
      </c>
      <c r="C68" s="66" t="s">
        <v>194</v>
      </c>
      <c r="D68" s="66" t="s">
        <v>268</v>
      </c>
      <c r="E68" s="67">
        <v>1785990</v>
      </c>
      <c r="F68" s="68" t="s">
        <v>185</v>
      </c>
      <c r="G68" s="67">
        <v>142879</v>
      </c>
      <c r="H68" s="67">
        <f t="shared" si="2"/>
        <v>1928869</v>
      </c>
      <c r="I68" s="66" t="s">
        <v>12</v>
      </c>
      <c r="J68" s="66" t="s">
        <v>193</v>
      </c>
      <c r="K68" s="69"/>
      <c r="L68" s="47">
        <v>1928867</v>
      </c>
      <c r="M68" s="47">
        <v>-2</v>
      </c>
      <c r="N68" s="53">
        <v>45162</v>
      </c>
      <c r="P68" t="e">
        <f>+VLOOKUP(B68,'[1]MEGA nháp'!E$2:G$126,3,0)</f>
        <v>#N/A</v>
      </c>
      <c r="Q68" s="70" t="e">
        <f t="shared" si="3"/>
        <v>#N/A</v>
      </c>
    </row>
    <row r="69" spans="1:17" hidden="1" outlineLevel="1" x14ac:dyDescent="0.25">
      <c r="A69" s="64">
        <v>45120</v>
      </c>
      <c r="B69" s="65">
        <v>42074</v>
      </c>
      <c r="C69" s="66" t="s">
        <v>194</v>
      </c>
      <c r="D69" s="66" t="s">
        <v>269</v>
      </c>
      <c r="E69" s="67">
        <v>3398400</v>
      </c>
      <c r="F69" s="68" t="s">
        <v>185</v>
      </c>
      <c r="G69" s="67">
        <v>271872</v>
      </c>
      <c r="H69" s="67">
        <f t="shared" si="2"/>
        <v>3670272</v>
      </c>
      <c r="I69" s="66" t="s">
        <v>12</v>
      </c>
      <c r="J69" s="66" t="s">
        <v>193</v>
      </c>
      <c r="K69" s="69"/>
      <c r="L69" s="47">
        <v>3670272</v>
      </c>
      <c r="M69" s="47">
        <v>0</v>
      </c>
      <c r="N69" s="53">
        <v>45162</v>
      </c>
      <c r="P69" t="e">
        <f>+VLOOKUP(B69,'[1]MEGA nháp'!E$2:G$126,3,0)</f>
        <v>#N/A</v>
      </c>
      <c r="Q69" s="70" t="e">
        <f t="shared" si="3"/>
        <v>#N/A</v>
      </c>
    </row>
    <row r="70" spans="1:17" hidden="1" outlineLevel="1" x14ac:dyDescent="0.25">
      <c r="A70" s="64">
        <v>45121</v>
      </c>
      <c r="B70" s="65">
        <v>42160</v>
      </c>
      <c r="C70" s="66" t="s">
        <v>194</v>
      </c>
      <c r="D70" s="66" t="s">
        <v>270</v>
      </c>
      <c r="E70" s="67">
        <v>1110580</v>
      </c>
      <c r="F70" s="68" t="s">
        <v>185</v>
      </c>
      <c r="G70" s="67">
        <v>88846</v>
      </c>
      <c r="H70" s="67">
        <f t="shared" si="2"/>
        <v>1199426</v>
      </c>
      <c r="I70" s="66" t="s">
        <v>17</v>
      </c>
      <c r="J70" s="66" t="s">
        <v>199</v>
      </c>
      <c r="K70" s="69"/>
      <c r="L70" s="47">
        <v>1199421</v>
      </c>
      <c r="M70" s="47">
        <v>-5</v>
      </c>
      <c r="N70" s="53">
        <v>45162</v>
      </c>
      <c r="P70" t="e">
        <f>+VLOOKUP(B70,'[1]MEGA nháp'!E$2:G$126,3,0)</f>
        <v>#N/A</v>
      </c>
      <c r="Q70" s="70" t="e">
        <f t="shared" si="3"/>
        <v>#N/A</v>
      </c>
    </row>
    <row r="71" spans="1:17" hidden="1" outlineLevel="1" x14ac:dyDescent="0.25">
      <c r="A71" s="64">
        <v>45121</v>
      </c>
      <c r="B71" s="65">
        <v>42161</v>
      </c>
      <c r="C71" s="66" t="s">
        <v>194</v>
      </c>
      <c r="D71" s="66" t="s">
        <v>271</v>
      </c>
      <c r="E71" s="67">
        <v>1699200</v>
      </c>
      <c r="F71" s="68" t="s">
        <v>185</v>
      </c>
      <c r="G71" s="67">
        <v>135936</v>
      </c>
      <c r="H71" s="67">
        <f t="shared" si="2"/>
        <v>1835136</v>
      </c>
      <c r="I71" s="66" t="s">
        <v>15</v>
      </c>
      <c r="J71" s="66" t="s">
        <v>217</v>
      </c>
      <c r="K71" s="69"/>
      <c r="L71" s="47">
        <v>1835136</v>
      </c>
      <c r="M71" s="47">
        <v>0</v>
      </c>
      <c r="N71" s="53">
        <v>45162</v>
      </c>
      <c r="P71" t="e">
        <f>+VLOOKUP(B71,'[1]MEGA nháp'!E$2:G$126,3,0)</f>
        <v>#N/A</v>
      </c>
      <c r="Q71" s="70" t="e">
        <f t="shared" si="3"/>
        <v>#N/A</v>
      </c>
    </row>
    <row r="72" spans="1:17" hidden="1" outlineLevel="1" x14ac:dyDescent="0.25">
      <c r="A72" s="64">
        <v>45121</v>
      </c>
      <c r="B72" s="65">
        <v>42162</v>
      </c>
      <c r="C72" s="66" t="s">
        <v>194</v>
      </c>
      <c r="D72" s="66" t="s">
        <v>272</v>
      </c>
      <c r="E72" s="67">
        <v>742315</v>
      </c>
      <c r="F72" s="68" t="s">
        <v>185</v>
      </c>
      <c r="G72" s="67">
        <v>59385</v>
      </c>
      <c r="H72" s="67">
        <f t="shared" si="2"/>
        <v>801700</v>
      </c>
      <c r="I72" s="66" t="s">
        <v>18</v>
      </c>
      <c r="J72" s="66" t="s">
        <v>186</v>
      </c>
      <c r="K72" s="69"/>
      <c r="L72" s="47">
        <v>801698</v>
      </c>
      <c r="M72" s="47">
        <v>-2</v>
      </c>
      <c r="N72" s="53">
        <v>45162</v>
      </c>
      <c r="P72" t="e">
        <f>+VLOOKUP(B72,'[1]MEGA nháp'!E$2:G$126,3,0)</f>
        <v>#N/A</v>
      </c>
      <c r="Q72" s="70" t="e">
        <f t="shared" si="3"/>
        <v>#N/A</v>
      </c>
    </row>
    <row r="73" spans="1:17" hidden="1" outlineLevel="1" x14ac:dyDescent="0.25">
      <c r="A73" s="64">
        <v>45121</v>
      </c>
      <c r="B73" s="65">
        <v>42163</v>
      </c>
      <c r="C73" s="66" t="s">
        <v>194</v>
      </c>
      <c r="D73" s="66" t="s">
        <v>273</v>
      </c>
      <c r="E73" s="67">
        <v>2024120</v>
      </c>
      <c r="F73" s="68" t="s">
        <v>185</v>
      </c>
      <c r="G73" s="67">
        <v>161930</v>
      </c>
      <c r="H73" s="67">
        <f t="shared" si="2"/>
        <v>2186050</v>
      </c>
      <c r="I73" s="66" t="s">
        <v>18</v>
      </c>
      <c r="J73" s="66" t="s">
        <v>186</v>
      </c>
      <c r="K73" s="69"/>
      <c r="L73" s="47">
        <v>2186055</v>
      </c>
      <c r="M73" s="47">
        <v>5</v>
      </c>
      <c r="N73" s="53">
        <v>45162</v>
      </c>
      <c r="P73" t="e">
        <f>+VLOOKUP(B73,'[1]MEGA nháp'!E$2:G$126,3,0)</f>
        <v>#N/A</v>
      </c>
      <c r="Q73" s="70" t="e">
        <f t="shared" si="3"/>
        <v>#N/A</v>
      </c>
    </row>
    <row r="74" spans="1:17" hidden="1" outlineLevel="1" x14ac:dyDescent="0.25">
      <c r="A74" s="64">
        <v>45121</v>
      </c>
      <c r="B74" s="65">
        <v>42164</v>
      </c>
      <c r="C74" s="66" t="s">
        <v>194</v>
      </c>
      <c r="D74" s="66" t="s">
        <v>274</v>
      </c>
      <c r="E74" s="67">
        <v>1468620</v>
      </c>
      <c r="F74" s="68" t="s">
        <v>185</v>
      </c>
      <c r="G74" s="67">
        <v>117490</v>
      </c>
      <c r="H74" s="67">
        <f t="shared" si="2"/>
        <v>1586110</v>
      </c>
      <c r="I74" s="66" t="s">
        <v>19</v>
      </c>
      <c r="J74" s="66" t="s">
        <v>247</v>
      </c>
      <c r="K74" s="69"/>
      <c r="L74" s="47">
        <v>1586115</v>
      </c>
      <c r="M74" s="47">
        <v>5</v>
      </c>
      <c r="N74" s="53">
        <v>45162</v>
      </c>
      <c r="P74" t="e">
        <f>+VLOOKUP(B74,'[1]MEGA nháp'!E$2:G$126,3,0)</f>
        <v>#N/A</v>
      </c>
      <c r="Q74" s="70" t="e">
        <f t="shared" si="3"/>
        <v>#N/A</v>
      </c>
    </row>
    <row r="75" spans="1:17" hidden="1" outlineLevel="1" x14ac:dyDescent="0.25">
      <c r="A75" s="64">
        <v>45121</v>
      </c>
      <c r="B75" s="65">
        <v>42165</v>
      </c>
      <c r="C75" s="66" t="s">
        <v>194</v>
      </c>
      <c r="D75" s="66" t="s">
        <v>275</v>
      </c>
      <c r="E75" s="67">
        <v>2830115</v>
      </c>
      <c r="F75" s="68" t="s">
        <v>185</v>
      </c>
      <c r="G75" s="67">
        <v>226409</v>
      </c>
      <c r="H75" s="67">
        <f t="shared" si="2"/>
        <v>3056524</v>
      </c>
      <c r="I75" s="66" t="s">
        <v>26</v>
      </c>
      <c r="J75" s="66" t="s">
        <v>236</v>
      </c>
      <c r="K75" s="69"/>
      <c r="L75" s="47">
        <v>3056522</v>
      </c>
      <c r="M75" s="47">
        <v>-2</v>
      </c>
      <c r="N75" s="53">
        <v>45162</v>
      </c>
      <c r="P75" t="e">
        <f>+VLOOKUP(B75,'[1]MEGA nháp'!E$2:G$126,3,0)</f>
        <v>#N/A</v>
      </c>
      <c r="Q75" s="70" t="e">
        <f t="shared" si="3"/>
        <v>#N/A</v>
      </c>
    </row>
    <row r="76" spans="1:17" hidden="1" outlineLevel="1" x14ac:dyDescent="0.25">
      <c r="A76" s="64">
        <v>45121</v>
      </c>
      <c r="B76" s="65">
        <v>42166</v>
      </c>
      <c r="C76" s="66" t="s">
        <v>194</v>
      </c>
      <c r="D76" s="66" t="s">
        <v>276</v>
      </c>
      <c r="E76" s="67">
        <v>3910295</v>
      </c>
      <c r="F76" s="68" t="s">
        <v>185</v>
      </c>
      <c r="G76" s="67">
        <v>312824</v>
      </c>
      <c r="H76" s="67">
        <f t="shared" si="2"/>
        <v>4223119</v>
      </c>
      <c r="I76" s="66" t="s">
        <v>22</v>
      </c>
      <c r="J76" s="66" t="s">
        <v>182</v>
      </c>
      <c r="K76" s="69"/>
      <c r="L76" s="47">
        <v>4223124</v>
      </c>
      <c r="M76" s="47">
        <v>5</v>
      </c>
      <c r="N76" s="53">
        <v>45162</v>
      </c>
      <c r="P76" t="e">
        <f>+VLOOKUP(B76,'[1]MEGA nháp'!E$2:G$126,3,0)</f>
        <v>#N/A</v>
      </c>
      <c r="Q76" s="70" t="e">
        <f t="shared" si="3"/>
        <v>#N/A</v>
      </c>
    </row>
    <row r="77" spans="1:17" hidden="1" outlineLevel="1" x14ac:dyDescent="0.25">
      <c r="A77" s="64">
        <v>45121</v>
      </c>
      <c r="B77" s="65">
        <v>42167</v>
      </c>
      <c r="C77" s="66" t="s">
        <v>194</v>
      </c>
      <c r="D77" s="66" t="s">
        <v>277</v>
      </c>
      <c r="E77" s="67">
        <v>1580645</v>
      </c>
      <c r="F77" s="68" t="s">
        <v>185</v>
      </c>
      <c r="G77" s="67">
        <v>126452</v>
      </c>
      <c r="H77" s="67">
        <f t="shared" si="2"/>
        <v>1707097</v>
      </c>
      <c r="I77" s="66" t="s">
        <v>22</v>
      </c>
      <c r="J77" s="66" t="s">
        <v>182</v>
      </c>
      <c r="K77" s="69"/>
      <c r="L77" s="47">
        <v>1707102</v>
      </c>
      <c r="M77" s="47">
        <v>5</v>
      </c>
      <c r="N77" s="53">
        <v>45162</v>
      </c>
      <c r="P77" t="e">
        <f>+VLOOKUP(B77,'[1]MEGA nháp'!E$2:G$126,3,0)</f>
        <v>#N/A</v>
      </c>
      <c r="Q77" s="70" t="e">
        <f t="shared" si="3"/>
        <v>#N/A</v>
      </c>
    </row>
    <row r="78" spans="1:17" hidden="1" outlineLevel="1" x14ac:dyDescent="0.25">
      <c r="A78" s="64">
        <v>45121</v>
      </c>
      <c r="B78" s="65">
        <v>42168</v>
      </c>
      <c r="C78" s="66" t="s">
        <v>194</v>
      </c>
      <c r="D78" s="66" t="s">
        <v>278</v>
      </c>
      <c r="E78" s="67">
        <v>1699200</v>
      </c>
      <c r="F78" s="68" t="s">
        <v>185</v>
      </c>
      <c r="G78" s="67">
        <v>135936</v>
      </c>
      <c r="H78" s="67">
        <f t="shared" si="2"/>
        <v>1835136</v>
      </c>
      <c r="I78" s="66" t="s">
        <v>21</v>
      </c>
      <c r="J78" s="66" t="s">
        <v>279</v>
      </c>
      <c r="K78" s="69"/>
      <c r="L78" s="47">
        <v>1835136</v>
      </c>
      <c r="M78" s="47">
        <v>0</v>
      </c>
      <c r="N78" s="53">
        <v>45162</v>
      </c>
      <c r="P78" t="e">
        <f>+VLOOKUP(B78,'[1]MEGA nháp'!E$2:G$126,3,0)</f>
        <v>#N/A</v>
      </c>
      <c r="Q78" s="70" t="e">
        <f t="shared" si="3"/>
        <v>#N/A</v>
      </c>
    </row>
    <row r="79" spans="1:17" hidden="1" outlineLevel="1" x14ac:dyDescent="0.25">
      <c r="A79" s="64">
        <v>45121</v>
      </c>
      <c r="B79" s="65">
        <v>42170</v>
      </c>
      <c r="C79" s="66" t="s">
        <v>194</v>
      </c>
      <c r="D79" s="66" t="s">
        <v>280</v>
      </c>
      <c r="E79" s="67">
        <v>3891585</v>
      </c>
      <c r="F79" s="68" t="s">
        <v>185</v>
      </c>
      <c r="G79" s="67">
        <v>311327</v>
      </c>
      <c r="H79" s="67">
        <f t="shared" si="2"/>
        <v>4202912</v>
      </c>
      <c r="I79" s="66" t="s">
        <v>21</v>
      </c>
      <c r="J79" s="66" t="s">
        <v>279</v>
      </c>
      <c r="K79" s="69"/>
      <c r="L79" s="47">
        <v>4202915</v>
      </c>
      <c r="M79" s="47">
        <v>3</v>
      </c>
      <c r="N79" s="53">
        <v>45162</v>
      </c>
      <c r="P79" t="e">
        <f>+VLOOKUP(B79,'[1]MEGA nháp'!E$2:G$126,3,0)</f>
        <v>#N/A</v>
      </c>
      <c r="Q79" s="70" t="e">
        <f t="shared" si="3"/>
        <v>#N/A</v>
      </c>
    </row>
    <row r="80" spans="1:17" hidden="1" outlineLevel="1" x14ac:dyDescent="0.25">
      <c r="A80" s="64">
        <v>45121</v>
      </c>
      <c r="B80" s="65">
        <v>42171</v>
      </c>
      <c r="C80" s="66" t="s">
        <v>194</v>
      </c>
      <c r="D80" s="66" t="s">
        <v>281</v>
      </c>
      <c r="E80" s="67">
        <v>1614410</v>
      </c>
      <c r="F80" s="68" t="s">
        <v>185</v>
      </c>
      <c r="G80" s="67">
        <v>129153</v>
      </c>
      <c r="H80" s="67">
        <f t="shared" si="2"/>
        <v>1743563</v>
      </c>
      <c r="I80" s="66" t="s">
        <v>14</v>
      </c>
      <c r="J80" s="66" t="s">
        <v>241</v>
      </c>
      <c r="K80" s="69"/>
      <c r="L80" s="47">
        <v>1743566</v>
      </c>
      <c r="M80" s="47">
        <v>3</v>
      </c>
      <c r="N80" s="53">
        <v>45162</v>
      </c>
      <c r="P80" t="e">
        <f>+VLOOKUP(B80,'[1]MEGA nháp'!E$2:G$126,3,0)</f>
        <v>#N/A</v>
      </c>
      <c r="Q80" s="70" t="e">
        <f t="shared" si="3"/>
        <v>#N/A</v>
      </c>
    </row>
    <row r="81" spans="1:17" hidden="1" outlineLevel="1" x14ac:dyDescent="0.25">
      <c r="A81" s="64">
        <v>45124</v>
      </c>
      <c r="B81" s="65">
        <v>284</v>
      </c>
      <c r="C81" s="66" t="s">
        <v>282</v>
      </c>
      <c r="D81" s="66" t="s">
        <v>283</v>
      </c>
      <c r="E81" s="67">
        <v>-2842561</v>
      </c>
      <c r="F81" s="68" t="s">
        <v>185</v>
      </c>
      <c r="G81" s="67">
        <v>-227405</v>
      </c>
      <c r="H81" s="67">
        <f t="shared" si="2"/>
        <v>-3069966</v>
      </c>
      <c r="I81" s="66" t="s">
        <v>19</v>
      </c>
      <c r="J81" s="66" t="s">
        <v>247</v>
      </c>
      <c r="K81" s="69"/>
      <c r="L81" s="47">
        <v>-3069966</v>
      </c>
      <c r="M81" s="47">
        <v>0</v>
      </c>
      <c r="N81" s="53">
        <v>45131</v>
      </c>
      <c r="P81" t="e">
        <f>+VLOOKUP(B81,'[1]MEGA nháp'!E$2:G$126,3,0)</f>
        <v>#N/A</v>
      </c>
      <c r="Q81" s="70" t="e">
        <f t="shared" si="3"/>
        <v>#N/A</v>
      </c>
    </row>
    <row r="82" spans="1:17" hidden="1" outlineLevel="1" x14ac:dyDescent="0.25">
      <c r="A82" s="64">
        <v>45124</v>
      </c>
      <c r="B82" s="65">
        <v>42273</v>
      </c>
      <c r="C82" s="66" t="s">
        <v>194</v>
      </c>
      <c r="D82" s="66" t="s">
        <v>284</v>
      </c>
      <c r="E82" s="67">
        <v>4502114</v>
      </c>
      <c r="F82" s="68" t="s">
        <v>185</v>
      </c>
      <c r="G82" s="67">
        <v>360169</v>
      </c>
      <c r="H82" s="67">
        <f t="shared" si="2"/>
        <v>4862283</v>
      </c>
      <c r="I82" s="66" t="s">
        <v>13</v>
      </c>
      <c r="J82" s="66" t="s">
        <v>209</v>
      </c>
      <c r="K82" s="69"/>
      <c r="L82" s="47">
        <v>4862282</v>
      </c>
      <c r="M82" s="47">
        <v>-1</v>
      </c>
      <c r="N82" s="53">
        <v>45162</v>
      </c>
      <c r="P82" t="e">
        <f>+VLOOKUP(B82,'[1]MEGA nháp'!E$2:G$126,3,0)</f>
        <v>#N/A</v>
      </c>
      <c r="Q82" s="70" t="e">
        <f t="shared" si="3"/>
        <v>#N/A</v>
      </c>
    </row>
    <row r="83" spans="1:17" hidden="1" outlineLevel="1" x14ac:dyDescent="0.25">
      <c r="A83" s="64">
        <v>45124</v>
      </c>
      <c r="B83" s="65">
        <v>42274</v>
      </c>
      <c r="C83" s="66" t="s">
        <v>194</v>
      </c>
      <c r="D83" s="66" t="s">
        <v>285</v>
      </c>
      <c r="E83" s="67">
        <v>506030</v>
      </c>
      <c r="F83" s="68" t="s">
        <v>185</v>
      </c>
      <c r="G83" s="67">
        <v>40482</v>
      </c>
      <c r="H83" s="67">
        <f t="shared" si="2"/>
        <v>546512</v>
      </c>
      <c r="I83" s="66" t="s">
        <v>13</v>
      </c>
      <c r="J83" s="66" t="s">
        <v>209</v>
      </c>
      <c r="K83" s="69"/>
      <c r="L83" s="47">
        <v>546507</v>
      </c>
      <c r="M83" s="47">
        <v>-5</v>
      </c>
      <c r="N83" s="53">
        <v>45162</v>
      </c>
      <c r="P83" t="e">
        <f>+VLOOKUP(B83,'[1]MEGA nháp'!E$2:G$126,3,0)</f>
        <v>#N/A</v>
      </c>
      <c r="Q83" s="70" t="e">
        <f t="shared" si="3"/>
        <v>#N/A</v>
      </c>
    </row>
    <row r="84" spans="1:17" hidden="1" outlineLevel="1" x14ac:dyDescent="0.25">
      <c r="A84" s="64">
        <v>45124</v>
      </c>
      <c r="B84" s="65">
        <v>42275</v>
      </c>
      <c r="C84" s="66" t="s">
        <v>194</v>
      </c>
      <c r="D84" s="66" t="s">
        <v>286</v>
      </c>
      <c r="E84" s="67">
        <v>1785380</v>
      </c>
      <c r="F84" s="68" t="s">
        <v>185</v>
      </c>
      <c r="G84" s="67">
        <v>142830</v>
      </c>
      <c r="H84" s="67">
        <f t="shared" si="2"/>
        <v>1928210</v>
      </c>
      <c r="I84" s="66" t="s">
        <v>13</v>
      </c>
      <c r="J84" s="66" t="s">
        <v>209</v>
      </c>
      <c r="K84" s="69"/>
      <c r="L84" s="47">
        <v>1928205</v>
      </c>
      <c r="M84" s="47">
        <v>-5</v>
      </c>
      <c r="N84" s="53">
        <v>45162</v>
      </c>
      <c r="P84" t="e">
        <f>+VLOOKUP(B84,'[1]MEGA nháp'!E$2:G$126,3,0)</f>
        <v>#N/A</v>
      </c>
      <c r="Q84" s="70" t="e">
        <f t="shared" si="3"/>
        <v>#N/A</v>
      </c>
    </row>
    <row r="85" spans="1:17" hidden="1" outlineLevel="1" x14ac:dyDescent="0.25">
      <c r="A85" s="64">
        <v>45124</v>
      </c>
      <c r="B85" s="65">
        <v>42276</v>
      </c>
      <c r="C85" s="66" t="s">
        <v>194</v>
      </c>
      <c r="D85" s="66" t="s">
        <v>287</v>
      </c>
      <c r="E85" s="67">
        <v>2471615</v>
      </c>
      <c r="F85" s="68" t="s">
        <v>185</v>
      </c>
      <c r="G85" s="67">
        <v>197729</v>
      </c>
      <c r="H85" s="67">
        <f t="shared" si="2"/>
        <v>2669344</v>
      </c>
      <c r="I85" s="66" t="s">
        <v>13</v>
      </c>
      <c r="J85" s="66" t="s">
        <v>209</v>
      </c>
      <c r="K85" s="69"/>
      <c r="L85" s="47">
        <v>2669342</v>
      </c>
      <c r="M85" s="47">
        <v>-2</v>
      </c>
      <c r="N85" s="53">
        <v>45162</v>
      </c>
      <c r="P85" t="e">
        <f>+VLOOKUP(B85,'[1]MEGA nháp'!E$2:G$126,3,0)</f>
        <v>#N/A</v>
      </c>
      <c r="Q85" s="70" t="e">
        <f t="shared" si="3"/>
        <v>#N/A</v>
      </c>
    </row>
    <row r="86" spans="1:17" hidden="1" outlineLevel="1" x14ac:dyDescent="0.25">
      <c r="A86" s="64">
        <v>45124</v>
      </c>
      <c r="B86" s="65">
        <v>42277</v>
      </c>
      <c r="C86" s="66" t="s">
        <v>194</v>
      </c>
      <c r="D86" s="66" t="s">
        <v>288</v>
      </c>
      <c r="E86" s="67">
        <v>5552900</v>
      </c>
      <c r="F86" s="68" t="s">
        <v>185</v>
      </c>
      <c r="G86" s="67">
        <v>444232</v>
      </c>
      <c r="H86" s="67">
        <f t="shared" si="2"/>
        <v>5997132</v>
      </c>
      <c r="I86" s="66" t="s">
        <v>13</v>
      </c>
      <c r="J86" s="66" t="s">
        <v>209</v>
      </c>
      <c r="K86" s="69"/>
      <c r="L86" s="47">
        <v>5997132</v>
      </c>
      <c r="M86" s="47">
        <v>0</v>
      </c>
      <c r="N86" s="53">
        <v>45162</v>
      </c>
      <c r="P86" t="e">
        <f>+VLOOKUP(B86,'[1]MEGA nháp'!E$2:G$126,3,0)</f>
        <v>#N/A</v>
      </c>
      <c r="Q86" s="70" t="e">
        <f t="shared" si="3"/>
        <v>#N/A</v>
      </c>
    </row>
    <row r="87" spans="1:17" hidden="1" outlineLevel="1" x14ac:dyDescent="0.25">
      <c r="A87" s="64">
        <v>45124</v>
      </c>
      <c r="B87" s="65">
        <v>42278</v>
      </c>
      <c r="C87" s="66" t="s">
        <v>194</v>
      </c>
      <c r="D87" s="66" t="s">
        <v>289</v>
      </c>
      <c r="E87" s="67">
        <v>1699200</v>
      </c>
      <c r="F87" s="68" t="s">
        <v>185</v>
      </c>
      <c r="G87" s="67">
        <v>135936</v>
      </c>
      <c r="H87" s="67">
        <f t="shared" si="2"/>
        <v>1835136</v>
      </c>
      <c r="I87" s="66" t="s">
        <v>14</v>
      </c>
      <c r="J87" s="66" t="s">
        <v>241</v>
      </c>
      <c r="K87" s="69"/>
      <c r="L87" s="47">
        <v>1835136</v>
      </c>
      <c r="M87" s="47">
        <v>0</v>
      </c>
      <c r="N87" s="53">
        <v>45162</v>
      </c>
      <c r="P87" t="e">
        <f>+VLOOKUP(B87,'[1]MEGA nháp'!E$2:G$126,3,0)</f>
        <v>#N/A</v>
      </c>
      <c r="Q87" s="70" t="e">
        <f t="shared" si="3"/>
        <v>#N/A</v>
      </c>
    </row>
    <row r="88" spans="1:17" hidden="1" outlineLevel="1" x14ac:dyDescent="0.25">
      <c r="A88" s="64">
        <v>45124</v>
      </c>
      <c r="B88" s="65">
        <v>42279</v>
      </c>
      <c r="C88" s="66" t="s">
        <v>194</v>
      </c>
      <c r="D88" s="66" t="s">
        <v>290</v>
      </c>
      <c r="E88" s="67">
        <v>181500</v>
      </c>
      <c r="F88" s="68" t="s">
        <v>185</v>
      </c>
      <c r="G88" s="67">
        <v>14520</v>
      </c>
      <c r="H88" s="67">
        <f t="shared" si="2"/>
        <v>196020</v>
      </c>
      <c r="I88" s="66" t="s">
        <v>14</v>
      </c>
      <c r="J88" s="66" t="s">
        <v>241</v>
      </c>
      <c r="K88" s="69"/>
      <c r="L88" s="47">
        <v>196020</v>
      </c>
      <c r="M88" s="47">
        <v>0</v>
      </c>
      <c r="N88" s="53">
        <v>45162</v>
      </c>
      <c r="P88" t="e">
        <f>+VLOOKUP(B88,'[1]MEGA nháp'!E$2:G$126,3,0)</f>
        <v>#N/A</v>
      </c>
      <c r="Q88" s="70" t="e">
        <f t="shared" si="3"/>
        <v>#N/A</v>
      </c>
    </row>
    <row r="89" spans="1:17" hidden="1" outlineLevel="1" x14ac:dyDescent="0.25">
      <c r="A89" s="64">
        <v>45124</v>
      </c>
      <c r="B89" s="65">
        <v>42280</v>
      </c>
      <c r="C89" s="66" t="s">
        <v>194</v>
      </c>
      <c r="D89" s="66" t="s">
        <v>291</v>
      </c>
      <c r="E89" s="67">
        <v>1012060</v>
      </c>
      <c r="F89" s="68" t="s">
        <v>185</v>
      </c>
      <c r="G89" s="67">
        <v>80965</v>
      </c>
      <c r="H89" s="67">
        <f t="shared" si="2"/>
        <v>1093025</v>
      </c>
      <c r="I89" s="66" t="s">
        <v>14</v>
      </c>
      <c r="J89" s="66" t="s">
        <v>241</v>
      </c>
      <c r="K89" s="69"/>
      <c r="L89" s="47">
        <v>1093028</v>
      </c>
      <c r="M89" s="47">
        <v>3</v>
      </c>
      <c r="N89" s="53">
        <v>45162</v>
      </c>
      <c r="P89" t="e">
        <f>+VLOOKUP(B89,'[1]MEGA nháp'!E$2:G$126,3,0)</f>
        <v>#N/A</v>
      </c>
      <c r="Q89" s="70" t="e">
        <f t="shared" si="3"/>
        <v>#N/A</v>
      </c>
    </row>
    <row r="90" spans="1:17" hidden="1" outlineLevel="1" x14ac:dyDescent="0.25">
      <c r="A90" s="64">
        <v>45126</v>
      </c>
      <c r="B90" s="65">
        <v>42472</v>
      </c>
      <c r="C90" s="66" t="s">
        <v>194</v>
      </c>
      <c r="D90" s="66" t="s">
        <v>292</v>
      </c>
      <c r="E90" s="67">
        <v>-4456268</v>
      </c>
      <c r="F90" s="68" t="s">
        <v>181</v>
      </c>
      <c r="G90" s="67">
        <v>-445627</v>
      </c>
      <c r="H90" s="67">
        <f t="shared" si="2"/>
        <v>-4901895</v>
      </c>
      <c r="I90" s="66" t="s">
        <v>13</v>
      </c>
      <c r="J90" s="66" t="s">
        <v>209</v>
      </c>
      <c r="K90" s="69"/>
      <c r="L90" s="47" t="e">
        <v>#N/A</v>
      </c>
      <c r="M90" s="47" t="e">
        <v>#N/A</v>
      </c>
      <c r="N90" s="53" t="e">
        <v>#N/A</v>
      </c>
      <c r="O90" t="s">
        <v>293</v>
      </c>
      <c r="P90" t="e">
        <f>+VLOOKUP(B90,'[1]MEGA nháp'!E$2:G$126,3,0)</f>
        <v>#N/A</v>
      </c>
      <c r="Q90" s="70" t="e">
        <f t="shared" si="3"/>
        <v>#N/A</v>
      </c>
    </row>
    <row r="91" spans="1:17" hidden="1" outlineLevel="1" x14ac:dyDescent="0.25">
      <c r="A91" s="64">
        <v>45126</v>
      </c>
      <c r="B91" s="65">
        <v>42473</v>
      </c>
      <c r="C91" s="66" t="s">
        <v>194</v>
      </c>
      <c r="D91" s="66" t="s">
        <v>294</v>
      </c>
      <c r="E91" s="67">
        <v>4832320</v>
      </c>
      <c r="F91" s="68" t="s">
        <v>185</v>
      </c>
      <c r="G91" s="67">
        <v>386586</v>
      </c>
      <c r="H91" s="67">
        <f t="shared" si="2"/>
        <v>5218906</v>
      </c>
      <c r="I91" s="66" t="s">
        <v>13</v>
      </c>
      <c r="J91" s="66" t="s">
        <v>209</v>
      </c>
      <c r="K91" s="69"/>
      <c r="L91" s="47">
        <v>5218911</v>
      </c>
      <c r="M91" s="47">
        <v>5</v>
      </c>
      <c r="N91" s="53">
        <v>45148</v>
      </c>
      <c r="P91" t="e">
        <f>+VLOOKUP(B91,'[1]MEGA nháp'!E$2:G$126,3,0)</f>
        <v>#N/A</v>
      </c>
      <c r="Q91" s="70" t="e">
        <f t="shared" si="3"/>
        <v>#N/A</v>
      </c>
    </row>
    <row r="92" spans="1:17" hidden="1" outlineLevel="1" x14ac:dyDescent="0.25">
      <c r="A92" s="64">
        <v>45127</v>
      </c>
      <c r="B92" s="65">
        <v>6480</v>
      </c>
      <c r="C92" s="66"/>
      <c r="D92" s="66" t="s">
        <v>295</v>
      </c>
      <c r="E92" s="67">
        <v>-3978832</v>
      </c>
      <c r="F92" s="68" t="s">
        <v>181</v>
      </c>
      <c r="G92" s="67">
        <v>-397884</v>
      </c>
      <c r="H92" s="67">
        <f t="shared" si="2"/>
        <v>-4376716</v>
      </c>
      <c r="I92" s="66" t="s">
        <v>12</v>
      </c>
      <c r="J92" s="66" t="s">
        <v>193</v>
      </c>
      <c r="K92" s="69"/>
      <c r="L92" s="47">
        <v>-4376715</v>
      </c>
      <c r="M92" s="47">
        <v>1</v>
      </c>
      <c r="N92" s="53">
        <v>45148</v>
      </c>
      <c r="P92" t="e">
        <f>+VLOOKUP(B92,'[1]MEGA nháp'!E$2:G$126,3,0)</f>
        <v>#N/A</v>
      </c>
      <c r="Q92" s="70" t="e">
        <f t="shared" si="3"/>
        <v>#N/A</v>
      </c>
    </row>
    <row r="93" spans="1:17" hidden="1" outlineLevel="1" x14ac:dyDescent="0.25">
      <c r="A93" s="64">
        <v>45129</v>
      </c>
      <c r="B93" s="65">
        <v>43778</v>
      </c>
      <c r="C93" s="66" t="s">
        <v>194</v>
      </c>
      <c r="D93" s="66" t="s">
        <v>296</v>
      </c>
      <c r="E93" s="67">
        <v>3398400</v>
      </c>
      <c r="F93" s="68" t="s">
        <v>185</v>
      </c>
      <c r="G93" s="67">
        <v>271872</v>
      </c>
      <c r="H93" s="67">
        <f t="shared" si="2"/>
        <v>3670272</v>
      </c>
      <c r="I93" s="66" t="s">
        <v>12</v>
      </c>
      <c r="J93" s="66" t="s">
        <v>193</v>
      </c>
      <c r="K93" s="69"/>
      <c r="L93" s="47">
        <v>3670272</v>
      </c>
      <c r="M93" s="47">
        <v>0</v>
      </c>
      <c r="N93" s="53">
        <v>45162</v>
      </c>
      <c r="P93" t="e">
        <f>+VLOOKUP(B93,'[1]MEGA nháp'!E$2:G$126,3,0)</f>
        <v>#N/A</v>
      </c>
      <c r="Q93" s="70" t="e">
        <f t="shared" si="3"/>
        <v>#N/A</v>
      </c>
    </row>
    <row r="94" spans="1:17" hidden="1" outlineLevel="1" x14ac:dyDescent="0.25">
      <c r="A94" s="64">
        <v>45129</v>
      </c>
      <c r="B94" s="65">
        <v>43779</v>
      </c>
      <c r="C94" s="66" t="s">
        <v>194</v>
      </c>
      <c r="D94" s="66" t="s">
        <v>297</v>
      </c>
      <c r="E94" s="67">
        <v>704665</v>
      </c>
      <c r="F94" s="68" t="s">
        <v>185</v>
      </c>
      <c r="G94" s="67">
        <v>56373</v>
      </c>
      <c r="H94" s="67">
        <f t="shared" si="2"/>
        <v>761038</v>
      </c>
      <c r="I94" s="66" t="s">
        <v>15</v>
      </c>
      <c r="J94" s="66" t="s">
        <v>217</v>
      </c>
      <c r="K94" s="69"/>
      <c r="L94" s="47">
        <v>761036</v>
      </c>
      <c r="M94" s="47">
        <v>-2</v>
      </c>
      <c r="N94" s="53">
        <v>45162</v>
      </c>
      <c r="P94" t="e">
        <f>+VLOOKUP(B94,'[1]MEGA nháp'!E$2:G$126,3,0)</f>
        <v>#N/A</v>
      </c>
      <c r="Q94" s="70" t="e">
        <f t="shared" si="3"/>
        <v>#N/A</v>
      </c>
    </row>
    <row r="95" spans="1:17" hidden="1" outlineLevel="1" x14ac:dyDescent="0.25">
      <c r="A95" s="64">
        <v>45129</v>
      </c>
      <c r="B95" s="65">
        <v>43780</v>
      </c>
      <c r="C95" s="66" t="s">
        <v>194</v>
      </c>
      <c r="D95" s="66" t="s">
        <v>298</v>
      </c>
      <c r="E95" s="67">
        <v>1468620</v>
      </c>
      <c r="F95" s="68" t="s">
        <v>185</v>
      </c>
      <c r="G95" s="67">
        <v>117490</v>
      </c>
      <c r="H95" s="67">
        <f t="shared" si="2"/>
        <v>1586110</v>
      </c>
      <c r="I95" s="66" t="s">
        <v>24</v>
      </c>
      <c r="J95" s="66" t="s">
        <v>189</v>
      </c>
      <c r="K95" s="69"/>
      <c r="L95" s="47">
        <v>1586115</v>
      </c>
      <c r="M95" s="47">
        <v>5</v>
      </c>
      <c r="N95" s="53">
        <v>45162</v>
      </c>
      <c r="P95" t="e">
        <f>+VLOOKUP(B95,'[1]MEGA nháp'!E$2:G$126,3,0)</f>
        <v>#N/A</v>
      </c>
      <c r="Q95" s="70" t="e">
        <f t="shared" si="3"/>
        <v>#N/A</v>
      </c>
    </row>
    <row r="96" spans="1:17" hidden="1" outlineLevel="1" x14ac:dyDescent="0.25">
      <c r="A96" s="64">
        <v>45129</v>
      </c>
      <c r="B96" s="65">
        <v>43781</v>
      </c>
      <c r="C96" s="66" t="s">
        <v>194</v>
      </c>
      <c r="D96" s="66" t="s">
        <v>299</v>
      </c>
      <c r="E96" s="67">
        <v>1699200</v>
      </c>
      <c r="F96" s="68" t="s">
        <v>185</v>
      </c>
      <c r="G96" s="67">
        <v>135936</v>
      </c>
      <c r="H96" s="67">
        <f t="shared" si="2"/>
        <v>1835136</v>
      </c>
      <c r="I96" s="66" t="s">
        <v>24</v>
      </c>
      <c r="J96" s="66" t="s">
        <v>189</v>
      </c>
      <c r="K96" s="69"/>
      <c r="L96" s="47">
        <v>1835136</v>
      </c>
      <c r="M96" s="47">
        <v>0</v>
      </c>
      <c r="N96" s="53">
        <v>45162</v>
      </c>
      <c r="P96" t="e">
        <f>+VLOOKUP(B96,'[1]MEGA nháp'!E$2:G$126,3,0)</f>
        <v>#N/A</v>
      </c>
      <c r="Q96" s="70" t="e">
        <f t="shared" si="3"/>
        <v>#N/A</v>
      </c>
    </row>
    <row r="97" spans="1:17" hidden="1" outlineLevel="1" x14ac:dyDescent="0.25">
      <c r="A97" s="64">
        <v>45129</v>
      </c>
      <c r="B97" s="65">
        <v>43782</v>
      </c>
      <c r="C97" s="66" t="s">
        <v>194</v>
      </c>
      <c r="D97" s="66" t="s">
        <v>300</v>
      </c>
      <c r="E97" s="67">
        <v>1699200</v>
      </c>
      <c r="F97" s="68" t="s">
        <v>185</v>
      </c>
      <c r="G97" s="67">
        <v>135936</v>
      </c>
      <c r="H97" s="67">
        <f t="shared" si="2"/>
        <v>1835136</v>
      </c>
      <c r="I97" s="66" t="s">
        <v>17</v>
      </c>
      <c r="J97" s="66" t="s">
        <v>199</v>
      </c>
      <c r="K97" s="69"/>
      <c r="L97" s="47">
        <v>1835136</v>
      </c>
      <c r="M97" s="47">
        <v>0</v>
      </c>
      <c r="N97" s="53">
        <v>45180</v>
      </c>
      <c r="P97" t="e">
        <f>+VLOOKUP(B97,'[1]MEGA nháp'!E$2:G$126,3,0)</f>
        <v>#N/A</v>
      </c>
      <c r="Q97" s="70" t="e">
        <f t="shared" si="3"/>
        <v>#N/A</v>
      </c>
    </row>
    <row r="98" spans="1:17" hidden="1" outlineLevel="1" x14ac:dyDescent="0.25">
      <c r="A98" s="64">
        <v>45129</v>
      </c>
      <c r="B98" s="65">
        <v>43783</v>
      </c>
      <c r="C98" s="66" t="s">
        <v>194</v>
      </c>
      <c r="D98" s="66" t="s">
        <v>301</v>
      </c>
      <c r="E98" s="67">
        <v>1468620</v>
      </c>
      <c r="F98" s="68" t="s">
        <v>185</v>
      </c>
      <c r="G98" s="67">
        <v>117490</v>
      </c>
      <c r="H98" s="67">
        <f t="shared" si="2"/>
        <v>1586110</v>
      </c>
      <c r="I98" s="66" t="s">
        <v>17</v>
      </c>
      <c r="J98" s="66" t="s">
        <v>199</v>
      </c>
      <c r="K98" s="69"/>
      <c r="L98" s="47">
        <v>1586115</v>
      </c>
      <c r="M98" s="47">
        <v>5</v>
      </c>
      <c r="N98" s="53">
        <v>45180</v>
      </c>
      <c r="P98" t="e">
        <f>+VLOOKUP(B98,'[1]MEGA nháp'!E$2:G$126,3,0)</f>
        <v>#N/A</v>
      </c>
      <c r="Q98" s="70" t="e">
        <f t="shared" si="3"/>
        <v>#N/A</v>
      </c>
    </row>
    <row r="99" spans="1:17" hidden="1" outlineLevel="1" x14ac:dyDescent="0.25">
      <c r="A99" s="64">
        <v>45129</v>
      </c>
      <c r="B99" s="65">
        <v>43784</v>
      </c>
      <c r="C99" s="66" t="s">
        <v>194</v>
      </c>
      <c r="D99" s="66" t="s">
        <v>302</v>
      </c>
      <c r="E99" s="67">
        <v>2024120</v>
      </c>
      <c r="F99" s="68" t="s">
        <v>185</v>
      </c>
      <c r="G99" s="67">
        <v>161930</v>
      </c>
      <c r="H99" s="67">
        <f t="shared" si="2"/>
        <v>2186050</v>
      </c>
      <c r="I99" s="66" t="s">
        <v>17</v>
      </c>
      <c r="J99" s="66" t="s">
        <v>199</v>
      </c>
      <c r="K99" s="69"/>
      <c r="L99" s="47">
        <v>2186055</v>
      </c>
      <c r="M99" s="47">
        <v>5</v>
      </c>
      <c r="N99" s="53">
        <v>45180</v>
      </c>
      <c r="P99" t="e">
        <f>+VLOOKUP(B99,'[1]MEGA nháp'!E$2:G$126,3,0)</f>
        <v>#N/A</v>
      </c>
      <c r="Q99" s="70" t="e">
        <f t="shared" si="3"/>
        <v>#N/A</v>
      </c>
    </row>
    <row r="100" spans="1:17" hidden="1" outlineLevel="1" x14ac:dyDescent="0.25">
      <c r="A100" s="64">
        <v>45129</v>
      </c>
      <c r="B100" s="65">
        <v>43785</v>
      </c>
      <c r="C100" s="66" t="s">
        <v>194</v>
      </c>
      <c r="D100" s="66" t="s">
        <v>303</v>
      </c>
      <c r="E100" s="67">
        <v>1699200</v>
      </c>
      <c r="F100" s="68" t="s">
        <v>185</v>
      </c>
      <c r="G100" s="67">
        <v>135936</v>
      </c>
      <c r="H100" s="67">
        <f t="shared" si="2"/>
        <v>1835136</v>
      </c>
      <c r="I100" s="66" t="s">
        <v>26</v>
      </c>
      <c r="J100" s="66" t="s">
        <v>236</v>
      </c>
      <c r="K100" s="69"/>
      <c r="L100" s="47">
        <v>1835136</v>
      </c>
      <c r="M100" s="47">
        <v>0</v>
      </c>
      <c r="N100" s="53">
        <v>45162</v>
      </c>
      <c r="P100" t="e">
        <f>+VLOOKUP(B100,'[1]MEGA nháp'!E$2:G$126,3,0)</f>
        <v>#N/A</v>
      </c>
      <c r="Q100" s="70" t="e">
        <f t="shared" si="3"/>
        <v>#N/A</v>
      </c>
    </row>
    <row r="101" spans="1:17" hidden="1" outlineLevel="1" x14ac:dyDescent="0.25">
      <c r="A101" s="64">
        <v>45129</v>
      </c>
      <c r="B101" s="65">
        <v>43786</v>
      </c>
      <c r="C101" s="66" t="s">
        <v>194</v>
      </c>
      <c r="D101" s="66" t="s">
        <v>304</v>
      </c>
      <c r="E101" s="67">
        <v>1699200</v>
      </c>
      <c r="F101" s="68" t="s">
        <v>185</v>
      </c>
      <c r="G101" s="67">
        <v>135936</v>
      </c>
      <c r="H101" s="67">
        <f t="shared" si="2"/>
        <v>1835136</v>
      </c>
      <c r="I101" s="66" t="s">
        <v>26</v>
      </c>
      <c r="J101" s="66" t="s">
        <v>236</v>
      </c>
      <c r="K101" s="69"/>
      <c r="L101" s="47">
        <v>1835136</v>
      </c>
      <c r="M101" s="47">
        <v>0</v>
      </c>
      <c r="N101" s="53">
        <v>45162</v>
      </c>
      <c r="P101" t="e">
        <f>+VLOOKUP(B101,'[1]MEGA nháp'!E$2:G$126,3,0)</f>
        <v>#N/A</v>
      </c>
      <c r="Q101" s="70" t="e">
        <f t="shared" si="3"/>
        <v>#N/A</v>
      </c>
    </row>
    <row r="102" spans="1:17" hidden="1" outlineLevel="1" x14ac:dyDescent="0.25">
      <c r="A102" s="64">
        <v>45129</v>
      </c>
      <c r="B102" s="65">
        <v>43787</v>
      </c>
      <c r="C102" s="66" t="s">
        <v>194</v>
      </c>
      <c r="D102" s="66" t="s">
        <v>305</v>
      </c>
      <c r="E102" s="67">
        <v>1699200</v>
      </c>
      <c r="F102" s="68" t="s">
        <v>185</v>
      </c>
      <c r="G102" s="67">
        <v>135936</v>
      </c>
      <c r="H102" s="67">
        <f t="shared" si="2"/>
        <v>1835136</v>
      </c>
      <c r="I102" s="66" t="s">
        <v>19</v>
      </c>
      <c r="J102" s="66" t="s">
        <v>247</v>
      </c>
      <c r="K102" s="69"/>
      <c r="L102" s="47">
        <v>1835136</v>
      </c>
      <c r="M102" s="47">
        <v>0</v>
      </c>
      <c r="N102" s="53">
        <v>45162</v>
      </c>
      <c r="P102" t="e">
        <f>+VLOOKUP(B102,'[1]MEGA nháp'!E$2:G$126,3,0)</f>
        <v>#N/A</v>
      </c>
      <c r="Q102" s="70" t="e">
        <f t="shared" si="3"/>
        <v>#N/A</v>
      </c>
    </row>
    <row r="103" spans="1:17" hidden="1" outlineLevel="1" x14ac:dyDescent="0.25">
      <c r="A103" s="64">
        <v>45129</v>
      </c>
      <c r="B103" s="65">
        <v>43788</v>
      </c>
      <c r="C103" s="66" t="s">
        <v>194</v>
      </c>
      <c r="D103" s="66" t="s">
        <v>306</v>
      </c>
      <c r="E103" s="67">
        <v>1468620</v>
      </c>
      <c r="F103" s="68" t="s">
        <v>185</v>
      </c>
      <c r="G103" s="67">
        <v>117490</v>
      </c>
      <c r="H103" s="67">
        <f t="shared" si="2"/>
        <v>1586110</v>
      </c>
      <c r="I103" s="66" t="s">
        <v>25</v>
      </c>
      <c r="J103" s="66" t="s">
        <v>307</v>
      </c>
      <c r="K103" s="69"/>
      <c r="L103" s="47">
        <v>1586115</v>
      </c>
      <c r="M103" s="47">
        <v>5</v>
      </c>
      <c r="N103" s="53">
        <v>45180</v>
      </c>
      <c r="P103" t="e">
        <f>+VLOOKUP(B103,'[1]MEGA nháp'!E$2:G$126,3,0)</f>
        <v>#N/A</v>
      </c>
      <c r="Q103" s="70" t="e">
        <f t="shared" si="3"/>
        <v>#N/A</v>
      </c>
    </row>
    <row r="104" spans="1:17" hidden="1" outlineLevel="1" x14ac:dyDescent="0.25">
      <c r="A104" s="64">
        <v>45129</v>
      </c>
      <c r="B104" s="65">
        <v>43789</v>
      </c>
      <c r="C104" s="66" t="s">
        <v>194</v>
      </c>
      <c r="D104" s="66" t="s">
        <v>308</v>
      </c>
      <c r="E104" s="67">
        <v>1699200</v>
      </c>
      <c r="F104" s="68" t="s">
        <v>185</v>
      </c>
      <c r="G104" s="67">
        <v>135936</v>
      </c>
      <c r="H104" s="67">
        <f t="shared" si="2"/>
        <v>1835136</v>
      </c>
      <c r="I104" s="66" t="s">
        <v>23</v>
      </c>
      <c r="J104" s="66" t="s">
        <v>211</v>
      </c>
      <c r="K104" s="69"/>
      <c r="L104" s="47">
        <v>1835136</v>
      </c>
      <c r="M104" s="47">
        <v>0</v>
      </c>
      <c r="N104" s="53">
        <v>45180</v>
      </c>
      <c r="P104" t="e">
        <f>+VLOOKUP(B104,'[1]MEGA nháp'!E$2:G$126,3,0)</f>
        <v>#N/A</v>
      </c>
      <c r="Q104" s="70" t="e">
        <f t="shared" si="3"/>
        <v>#N/A</v>
      </c>
    </row>
    <row r="105" spans="1:17" hidden="1" outlineLevel="1" x14ac:dyDescent="0.25">
      <c r="A105" s="64">
        <v>45129</v>
      </c>
      <c r="B105" s="65">
        <v>43790</v>
      </c>
      <c r="C105" s="66" t="s">
        <v>194</v>
      </c>
      <c r="D105" s="66" t="s">
        <v>309</v>
      </c>
      <c r="E105" s="67">
        <v>1110580</v>
      </c>
      <c r="F105" s="68" t="s">
        <v>185</v>
      </c>
      <c r="G105" s="67">
        <v>88846</v>
      </c>
      <c r="H105" s="67">
        <f t="shared" si="2"/>
        <v>1199426</v>
      </c>
      <c r="I105" s="66" t="s">
        <v>23</v>
      </c>
      <c r="J105" s="66" t="s">
        <v>211</v>
      </c>
      <c r="K105" s="69"/>
      <c r="L105" s="47">
        <v>1199421</v>
      </c>
      <c r="M105" s="47">
        <v>-5</v>
      </c>
      <c r="N105" s="53">
        <v>45180</v>
      </c>
      <c r="P105" t="e">
        <f>+VLOOKUP(B105,'[1]MEGA nháp'!E$2:G$126,3,0)</f>
        <v>#N/A</v>
      </c>
      <c r="Q105" s="70" t="e">
        <f t="shared" si="3"/>
        <v>#N/A</v>
      </c>
    </row>
    <row r="106" spans="1:17" hidden="1" outlineLevel="1" x14ac:dyDescent="0.25">
      <c r="A106" s="64">
        <v>45129</v>
      </c>
      <c r="B106" s="65">
        <v>43791</v>
      </c>
      <c r="C106" s="66" t="s">
        <v>194</v>
      </c>
      <c r="D106" s="66" t="s">
        <v>310</v>
      </c>
      <c r="E106" s="67">
        <v>1110580</v>
      </c>
      <c r="F106" s="68" t="s">
        <v>185</v>
      </c>
      <c r="G106" s="67">
        <v>88846</v>
      </c>
      <c r="H106" s="67">
        <f t="shared" si="2"/>
        <v>1199426</v>
      </c>
      <c r="I106" s="66" t="s">
        <v>18</v>
      </c>
      <c r="J106" s="66" t="s">
        <v>186</v>
      </c>
      <c r="K106" s="69"/>
      <c r="L106" s="47">
        <v>1199421</v>
      </c>
      <c r="M106" s="47">
        <v>-5</v>
      </c>
      <c r="N106" s="53">
        <v>45162</v>
      </c>
      <c r="P106" t="e">
        <f>+VLOOKUP(B106,'[1]MEGA nháp'!E$2:G$126,3,0)</f>
        <v>#N/A</v>
      </c>
      <c r="Q106" s="70" t="e">
        <f t="shared" si="3"/>
        <v>#N/A</v>
      </c>
    </row>
    <row r="107" spans="1:17" hidden="1" outlineLevel="1" x14ac:dyDescent="0.25">
      <c r="A107" s="64">
        <v>45129</v>
      </c>
      <c r="B107" s="65">
        <v>43792</v>
      </c>
      <c r="C107" s="66" t="s">
        <v>194</v>
      </c>
      <c r="D107" s="66" t="s">
        <v>311</v>
      </c>
      <c r="E107" s="67">
        <v>1699200</v>
      </c>
      <c r="F107" s="68" t="s">
        <v>185</v>
      </c>
      <c r="G107" s="67">
        <v>135936</v>
      </c>
      <c r="H107" s="67">
        <f t="shared" si="2"/>
        <v>1835136</v>
      </c>
      <c r="I107" s="66" t="s">
        <v>16</v>
      </c>
      <c r="J107" s="66" t="s">
        <v>312</v>
      </c>
      <c r="K107" s="69"/>
      <c r="L107" s="47">
        <v>1835136</v>
      </c>
      <c r="M107" s="47">
        <v>0</v>
      </c>
      <c r="N107" s="53">
        <v>45162</v>
      </c>
      <c r="P107" t="e">
        <f>+VLOOKUP(B107,'[1]MEGA nháp'!E$2:G$126,3,0)</f>
        <v>#N/A</v>
      </c>
      <c r="Q107" s="70" t="e">
        <f t="shared" si="3"/>
        <v>#N/A</v>
      </c>
    </row>
    <row r="108" spans="1:17" hidden="1" outlineLevel="1" x14ac:dyDescent="0.25">
      <c r="A108" s="64">
        <v>45129</v>
      </c>
      <c r="B108" s="65">
        <v>43793</v>
      </c>
      <c r="C108" s="66" t="s">
        <v>194</v>
      </c>
      <c r="D108" s="66" t="s">
        <v>313</v>
      </c>
      <c r="E108" s="67">
        <v>1110580</v>
      </c>
      <c r="F108" s="68" t="s">
        <v>185</v>
      </c>
      <c r="G108" s="67">
        <v>88846</v>
      </c>
      <c r="H108" s="67">
        <f t="shared" si="2"/>
        <v>1199426</v>
      </c>
      <c r="I108" s="66" t="s">
        <v>12</v>
      </c>
      <c r="J108" s="66" t="s">
        <v>193</v>
      </c>
      <c r="K108" s="69"/>
      <c r="L108" s="47">
        <v>1199421</v>
      </c>
      <c r="M108" s="47">
        <v>-5</v>
      </c>
      <c r="N108" s="53">
        <v>45162</v>
      </c>
      <c r="P108" t="e">
        <f>+VLOOKUP(B108,'[1]MEGA nháp'!E$2:G$126,3,0)</f>
        <v>#N/A</v>
      </c>
      <c r="Q108" s="70" t="e">
        <f t="shared" si="3"/>
        <v>#N/A</v>
      </c>
    </row>
    <row r="109" spans="1:17" hidden="1" outlineLevel="1" x14ac:dyDescent="0.25">
      <c r="A109" s="64">
        <v>45129</v>
      </c>
      <c r="B109" s="65">
        <v>43794</v>
      </c>
      <c r="C109" s="66" t="s">
        <v>194</v>
      </c>
      <c r="D109" s="66" t="s">
        <v>314</v>
      </c>
      <c r="E109" s="67">
        <v>1003660</v>
      </c>
      <c r="F109" s="68" t="s">
        <v>185</v>
      </c>
      <c r="G109" s="67">
        <v>80293</v>
      </c>
      <c r="H109" s="67">
        <f t="shared" si="2"/>
        <v>1083953</v>
      </c>
      <c r="I109" s="66" t="s">
        <v>12</v>
      </c>
      <c r="J109" s="66" t="s">
        <v>193</v>
      </c>
      <c r="K109" s="69"/>
      <c r="L109" s="47">
        <v>1083956</v>
      </c>
      <c r="M109" s="47">
        <v>3</v>
      </c>
      <c r="N109" s="53">
        <v>45162</v>
      </c>
      <c r="P109" t="e">
        <f>+VLOOKUP(B109,'[1]MEGA nháp'!E$2:G$126,3,0)</f>
        <v>#N/A</v>
      </c>
      <c r="Q109" s="70" t="e">
        <f t="shared" si="3"/>
        <v>#N/A</v>
      </c>
    </row>
    <row r="110" spans="1:17" hidden="1" outlineLevel="1" x14ac:dyDescent="0.25">
      <c r="A110" s="64">
        <v>45129</v>
      </c>
      <c r="B110" s="65">
        <v>43795</v>
      </c>
      <c r="C110" s="66" t="s">
        <v>194</v>
      </c>
      <c r="D110" s="66" t="s">
        <v>315</v>
      </c>
      <c r="E110" s="67">
        <v>2024120</v>
      </c>
      <c r="F110" s="68" t="s">
        <v>185</v>
      </c>
      <c r="G110" s="67">
        <v>161930</v>
      </c>
      <c r="H110" s="67">
        <f t="shared" si="2"/>
        <v>2186050</v>
      </c>
      <c r="I110" s="66" t="s">
        <v>12</v>
      </c>
      <c r="J110" s="66" t="s">
        <v>193</v>
      </c>
      <c r="K110" s="69"/>
      <c r="L110" s="47">
        <v>2186055</v>
      </c>
      <c r="M110" s="47">
        <v>5</v>
      </c>
      <c r="N110" s="53">
        <v>45162</v>
      </c>
      <c r="P110" t="e">
        <f>+VLOOKUP(B110,'[1]MEGA nháp'!E$2:G$126,3,0)</f>
        <v>#N/A</v>
      </c>
      <c r="Q110" s="70" t="e">
        <f t="shared" si="3"/>
        <v>#N/A</v>
      </c>
    </row>
    <row r="111" spans="1:17" hidden="1" outlineLevel="1" x14ac:dyDescent="0.25">
      <c r="A111" s="64">
        <v>45129</v>
      </c>
      <c r="B111" s="65">
        <v>43796</v>
      </c>
      <c r="C111" s="66" t="s">
        <v>194</v>
      </c>
      <c r="D111" s="66" t="s">
        <v>316</v>
      </c>
      <c r="E111" s="67">
        <v>3689780</v>
      </c>
      <c r="F111" s="68" t="s">
        <v>185</v>
      </c>
      <c r="G111" s="67">
        <v>295182</v>
      </c>
      <c r="H111" s="67">
        <f t="shared" si="2"/>
        <v>3984962</v>
      </c>
      <c r="I111" s="66" t="s">
        <v>12</v>
      </c>
      <c r="J111" s="66" t="s">
        <v>193</v>
      </c>
      <c r="K111" s="69"/>
      <c r="L111" s="47">
        <v>3984957</v>
      </c>
      <c r="M111" s="47">
        <v>-5</v>
      </c>
      <c r="N111" s="53">
        <v>45162</v>
      </c>
      <c r="P111" t="e">
        <f>+VLOOKUP(B111,'[1]MEGA nháp'!E$2:G$126,3,0)</f>
        <v>#N/A</v>
      </c>
      <c r="Q111" s="70" t="e">
        <f t="shared" si="3"/>
        <v>#N/A</v>
      </c>
    </row>
    <row r="112" spans="1:17" hidden="1" outlineLevel="1" x14ac:dyDescent="0.25">
      <c r="A112" s="64">
        <v>45129</v>
      </c>
      <c r="B112" s="65">
        <v>43797</v>
      </c>
      <c r="C112" s="66" t="s">
        <v>194</v>
      </c>
      <c r="D112" s="66" t="s">
        <v>317</v>
      </c>
      <c r="E112" s="67">
        <v>1259885</v>
      </c>
      <c r="F112" s="68" t="s">
        <v>185</v>
      </c>
      <c r="G112" s="67">
        <v>100791</v>
      </c>
      <c r="H112" s="67">
        <f t="shared" si="2"/>
        <v>1360676</v>
      </c>
      <c r="I112" s="66" t="s">
        <v>14</v>
      </c>
      <c r="J112" s="66" t="s">
        <v>241</v>
      </c>
      <c r="K112" s="69"/>
      <c r="L112" s="47">
        <v>1360679</v>
      </c>
      <c r="M112" s="47">
        <v>3</v>
      </c>
      <c r="N112" s="53">
        <v>45162</v>
      </c>
      <c r="P112" t="e">
        <f>+VLOOKUP(B112,'[1]MEGA nháp'!E$2:G$126,3,0)</f>
        <v>#N/A</v>
      </c>
      <c r="Q112" s="70" t="e">
        <f t="shared" si="3"/>
        <v>#N/A</v>
      </c>
    </row>
    <row r="113" spans="1:17" hidden="1" outlineLevel="1" x14ac:dyDescent="0.25">
      <c r="A113" s="64">
        <v>45129</v>
      </c>
      <c r="B113" s="65">
        <v>43799</v>
      </c>
      <c r="C113" s="66" t="s">
        <v>194</v>
      </c>
      <c r="D113" s="66" t="s">
        <v>318</v>
      </c>
      <c r="E113" s="67">
        <v>1817919</v>
      </c>
      <c r="F113" s="68" t="s">
        <v>185</v>
      </c>
      <c r="G113" s="67">
        <v>145434</v>
      </c>
      <c r="H113" s="67">
        <f t="shared" si="2"/>
        <v>1963353</v>
      </c>
      <c r="I113" s="66" t="s">
        <v>16</v>
      </c>
      <c r="J113" s="66" t="s">
        <v>312</v>
      </c>
      <c r="K113" s="69"/>
      <c r="L113" s="47">
        <v>1963359</v>
      </c>
      <c r="M113" s="47">
        <v>6</v>
      </c>
      <c r="N113" s="53">
        <v>45180</v>
      </c>
      <c r="P113" t="e">
        <f>+VLOOKUP(B113,'[1]MEGA nháp'!E$2:G$126,3,0)</f>
        <v>#N/A</v>
      </c>
      <c r="Q113" s="70" t="e">
        <f t="shared" si="3"/>
        <v>#N/A</v>
      </c>
    </row>
    <row r="114" spans="1:17" hidden="1" outlineLevel="1" x14ac:dyDescent="0.25">
      <c r="A114" s="64">
        <v>45129</v>
      </c>
      <c r="B114" s="65">
        <v>43800</v>
      </c>
      <c r="C114" s="66" t="s">
        <v>194</v>
      </c>
      <c r="D114" s="66" t="s">
        <v>319</v>
      </c>
      <c r="E114" s="67">
        <v>2024120</v>
      </c>
      <c r="F114" s="68" t="s">
        <v>185</v>
      </c>
      <c r="G114" s="67">
        <v>161930</v>
      </c>
      <c r="H114" s="67">
        <f t="shared" si="2"/>
        <v>2186050</v>
      </c>
      <c r="I114" s="66" t="s">
        <v>18</v>
      </c>
      <c r="J114" s="66" t="s">
        <v>186</v>
      </c>
      <c r="K114" s="69"/>
      <c r="L114" s="47">
        <v>2186055</v>
      </c>
      <c r="M114" s="47">
        <v>5</v>
      </c>
      <c r="N114" s="53">
        <v>45180</v>
      </c>
      <c r="P114" t="e">
        <f>+VLOOKUP(B114,'[1]MEGA nháp'!E$2:G$126,3,0)</f>
        <v>#N/A</v>
      </c>
      <c r="Q114" s="70" t="e">
        <f t="shared" si="3"/>
        <v>#N/A</v>
      </c>
    </row>
    <row r="115" spans="1:17" hidden="1" outlineLevel="1" x14ac:dyDescent="0.25">
      <c r="A115" s="64">
        <v>45129</v>
      </c>
      <c r="B115" s="65">
        <v>43801</v>
      </c>
      <c r="C115" s="66" t="s">
        <v>194</v>
      </c>
      <c r="D115" s="66" t="s">
        <v>320</v>
      </c>
      <c r="E115" s="67">
        <v>2024120</v>
      </c>
      <c r="F115" s="68" t="s">
        <v>185</v>
      </c>
      <c r="G115" s="67">
        <v>161930</v>
      </c>
      <c r="H115" s="67">
        <f t="shared" si="2"/>
        <v>2186050</v>
      </c>
      <c r="I115" s="66" t="s">
        <v>23</v>
      </c>
      <c r="J115" s="66" t="s">
        <v>211</v>
      </c>
      <c r="K115" s="69"/>
      <c r="L115" s="47">
        <v>2186055</v>
      </c>
      <c r="M115" s="47">
        <v>5</v>
      </c>
      <c r="N115" s="53">
        <v>45180</v>
      </c>
      <c r="P115" t="e">
        <f>+VLOOKUP(B115,'[1]MEGA nháp'!E$2:G$126,3,0)</f>
        <v>#N/A</v>
      </c>
      <c r="Q115" s="70" t="e">
        <f t="shared" si="3"/>
        <v>#N/A</v>
      </c>
    </row>
    <row r="116" spans="1:17" hidden="1" outlineLevel="1" x14ac:dyDescent="0.25">
      <c r="A116" s="64">
        <v>45129</v>
      </c>
      <c r="B116" s="65">
        <v>43802</v>
      </c>
      <c r="C116" s="66" t="s">
        <v>194</v>
      </c>
      <c r="D116" s="66" t="s">
        <v>321</v>
      </c>
      <c r="E116" s="67">
        <v>4603320</v>
      </c>
      <c r="F116" s="68" t="s">
        <v>185</v>
      </c>
      <c r="G116" s="67">
        <v>368266</v>
      </c>
      <c r="H116" s="67">
        <f t="shared" si="2"/>
        <v>4971586</v>
      </c>
      <c r="I116" s="66" t="s">
        <v>15</v>
      </c>
      <c r="J116" s="66" t="s">
        <v>217</v>
      </c>
      <c r="K116" s="69"/>
      <c r="L116" s="47">
        <v>4971591</v>
      </c>
      <c r="M116" s="47">
        <v>5</v>
      </c>
      <c r="N116" s="53">
        <v>45180</v>
      </c>
      <c r="P116" t="e">
        <f>+VLOOKUP(B116,'[1]MEGA nháp'!E$2:G$126,3,0)</f>
        <v>#N/A</v>
      </c>
      <c r="Q116" s="70" t="e">
        <f t="shared" si="3"/>
        <v>#N/A</v>
      </c>
    </row>
    <row r="117" spans="1:17" hidden="1" outlineLevel="1" x14ac:dyDescent="0.25">
      <c r="A117" s="64">
        <v>45129</v>
      </c>
      <c r="B117" s="65">
        <v>43804</v>
      </c>
      <c r="C117" s="66" t="s">
        <v>194</v>
      </c>
      <c r="D117" s="66" t="s">
        <v>322</v>
      </c>
      <c r="E117" s="67">
        <v>509945</v>
      </c>
      <c r="F117" s="68" t="s">
        <v>185</v>
      </c>
      <c r="G117" s="67">
        <v>40796</v>
      </c>
      <c r="H117" s="67">
        <f t="shared" si="2"/>
        <v>550741</v>
      </c>
      <c r="I117" s="66" t="s">
        <v>19</v>
      </c>
      <c r="J117" s="66" t="s">
        <v>247</v>
      </c>
      <c r="K117" s="69"/>
      <c r="L117" s="47">
        <v>550746</v>
      </c>
      <c r="M117" s="47">
        <v>5</v>
      </c>
      <c r="N117" s="53">
        <v>45180</v>
      </c>
      <c r="P117" t="e">
        <f>+VLOOKUP(B117,'[1]MEGA nháp'!E$2:G$126,3,0)</f>
        <v>#N/A</v>
      </c>
      <c r="Q117" s="70" t="e">
        <f t="shared" si="3"/>
        <v>#N/A</v>
      </c>
    </row>
    <row r="118" spans="1:17" hidden="1" outlineLevel="1" x14ac:dyDescent="0.25">
      <c r="A118" s="64">
        <v>45129</v>
      </c>
      <c r="B118" s="65">
        <v>43806</v>
      </c>
      <c r="C118" s="66" t="s">
        <v>194</v>
      </c>
      <c r="D118" s="66" t="s">
        <v>323</v>
      </c>
      <c r="E118" s="67">
        <v>2024120</v>
      </c>
      <c r="F118" s="68" t="s">
        <v>185</v>
      </c>
      <c r="G118" s="67">
        <v>161930</v>
      </c>
      <c r="H118" s="67">
        <f t="shared" si="2"/>
        <v>2186050</v>
      </c>
      <c r="I118" s="66" t="s">
        <v>26</v>
      </c>
      <c r="J118" s="66" t="s">
        <v>236</v>
      </c>
      <c r="K118" s="69"/>
      <c r="L118" s="47">
        <v>2186055</v>
      </c>
      <c r="M118" s="47">
        <v>5</v>
      </c>
      <c r="N118" s="53">
        <v>45180</v>
      </c>
      <c r="P118" t="e">
        <f>+VLOOKUP(B118,'[1]MEGA nháp'!E$2:G$126,3,0)</f>
        <v>#N/A</v>
      </c>
      <c r="Q118" s="70" t="e">
        <f t="shared" si="3"/>
        <v>#N/A</v>
      </c>
    </row>
    <row r="119" spans="1:17" hidden="1" outlineLevel="1" x14ac:dyDescent="0.25">
      <c r="A119" s="64">
        <v>45129</v>
      </c>
      <c r="B119" s="65">
        <v>43807</v>
      </c>
      <c r="C119" s="66" t="s">
        <v>194</v>
      </c>
      <c r="D119" s="66" t="s">
        <v>324</v>
      </c>
      <c r="E119" s="67">
        <v>7413100</v>
      </c>
      <c r="F119" s="68" t="s">
        <v>185</v>
      </c>
      <c r="G119" s="67">
        <v>593048</v>
      </c>
      <c r="H119" s="67">
        <f t="shared" si="2"/>
        <v>8006148</v>
      </c>
      <c r="I119" s="66" t="s">
        <v>22</v>
      </c>
      <c r="J119" s="66" t="s">
        <v>182</v>
      </c>
      <c r="K119" s="69"/>
      <c r="L119" s="47">
        <v>8006148</v>
      </c>
      <c r="M119" s="47">
        <v>0</v>
      </c>
      <c r="N119" s="53">
        <v>45180</v>
      </c>
      <c r="P119" t="e">
        <f>+VLOOKUP(B119,'[1]MEGA nháp'!E$2:G$126,3,0)</f>
        <v>#N/A</v>
      </c>
      <c r="Q119" s="70" t="e">
        <f t="shared" si="3"/>
        <v>#N/A</v>
      </c>
    </row>
    <row r="120" spans="1:17" hidden="1" outlineLevel="1" x14ac:dyDescent="0.25">
      <c r="A120" s="64">
        <v>45129</v>
      </c>
      <c r="B120" s="65">
        <v>43808</v>
      </c>
      <c r="C120" s="66" t="s">
        <v>194</v>
      </c>
      <c r="D120" s="66" t="s">
        <v>325</v>
      </c>
      <c r="E120" s="67">
        <v>2148435</v>
      </c>
      <c r="F120" s="68" t="s">
        <v>185</v>
      </c>
      <c r="G120" s="67">
        <v>171875</v>
      </c>
      <c r="H120" s="67">
        <f t="shared" si="2"/>
        <v>2320310</v>
      </c>
      <c r="I120" s="66" t="s">
        <v>17</v>
      </c>
      <c r="J120" s="66" t="s">
        <v>199</v>
      </c>
      <c r="K120" s="69"/>
      <c r="L120" s="47">
        <v>2320313</v>
      </c>
      <c r="M120" s="47">
        <v>3</v>
      </c>
      <c r="N120" s="53">
        <v>45180</v>
      </c>
      <c r="P120" t="e">
        <f>+VLOOKUP(B120,'[1]MEGA nháp'!E$2:G$126,3,0)</f>
        <v>#N/A</v>
      </c>
      <c r="Q120" s="70" t="e">
        <f t="shared" si="3"/>
        <v>#N/A</v>
      </c>
    </row>
    <row r="121" spans="1:17" hidden="1" outlineLevel="1" x14ac:dyDescent="0.25">
      <c r="A121" s="64">
        <v>45129</v>
      </c>
      <c r="B121" s="65">
        <v>43809</v>
      </c>
      <c r="C121" s="66" t="s">
        <v>194</v>
      </c>
      <c r="D121" s="66" t="s">
        <v>326</v>
      </c>
      <c r="E121" s="67">
        <v>2024120</v>
      </c>
      <c r="F121" s="68" t="s">
        <v>185</v>
      </c>
      <c r="G121" s="67">
        <v>161930</v>
      </c>
      <c r="H121" s="67">
        <f t="shared" si="2"/>
        <v>2186050</v>
      </c>
      <c r="I121" s="66" t="s">
        <v>24</v>
      </c>
      <c r="J121" s="66" t="s">
        <v>189</v>
      </c>
      <c r="K121" s="69"/>
      <c r="L121" s="47">
        <v>2186055</v>
      </c>
      <c r="M121" s="47">
        <v>5</v>
      </c>
      <c r="N121" s="53">
        <v>45180</v>
      </c>
      <c r="P121" t="e">
        <f>+VLOOKUP(B121,'[1]MEGA nháp'!E$2:G$126,3,0)</f>
        <v>#N/A</v>
      </c>
      <c r="Q121" s="70" t="e">
        <f t="shared" si="3"/>
        <v>#N/A</v>
      </c>
    </row>
    <row r="122" spans="1:17" hidden="1" outlineLevel="1" x14ac:dyDescent="0.25">
      <c r="A122" s="64">
        <v>45129</v>
      </c>
      <c r="B122" s="65">
        <v>43810</v>
      </c>
      <c r="C122" s="66" t="s">
        <v>194</v>
      </c>
      <c r="D122" s="66" t="s">
        <v>327</v>
      </c>
      <c r="E122" s="67">
        <v>1110580</v>
      </c>
      <c r="F122" s="68" t="s">
        <v>185</v>
      </c>
      <c r="G122" s="67">
        <v>88846</v>
      </c>
      <c r="H122" s="67">
        <f t="shared" si="2"/>
        <v>1199426</v>
      </c>
      <c r="I122" s="66" t="s">
        <v>24</v>
      </c>
      <c r="J122" s="66" t="s">
        <v>189</v>
      </c>
      <c r="K122" s="69"/>
      <c r="L122" s="47">
        <v>1199421</v>
      </c>
      <c r="M122" s="47">
        <v>-5</v>
      </c>
      <c r="N122" s="53">
        <v>45180</v>
      </c>
      <c r="P122" t="e">
        <f>+VLOOKUP(B122,'[1]MEGA nháp'!E$2:G$126,3,0)</f>
        <v>#N/A</v>
      </c>
      <c r="Q122" s="70" t="e">
        <f t="shared" si="3"/>
        <v>#N/A</v>
      </c>
    </row>
    <row r="123" spans="1:17" hidden="1" outlineLevel="1" x14ac:dyDescent="0.25">
      <c r="A123" s="64">
        <v>45129</v>
      </c>
      <c r="B123" s="65">
        <v>43811</v>
      </c>
      <c r="C123" s="66" t="s">
        <v>194</v>
      </c>
      <c r="D123" s="66" t="s">
        <v>328</v>
      </c>
      <c r="E123" s="67">
        <v>7446290</v>
      </c>
      <c r="F123" s="68" t="s">
        <v>185</v>
      </c>
      <c r="G123" s="67">
        <v>595703</v>
      </c>
      <c r="H123" s="67">
        <f t="shared" si="2"/>
        <v>8041993</v>
      </c>
      <c r="I123" s="66" t="s">
        <v>12</v>
      </c>
      <c r="J123" s="66" t="s">
        <v>193</v>
      </c>
      <c r="K123" s="69"/>
      <c r="L123" s="47">
        <v>8041991</v>
      </c>
      <c r="M123" s="47">
        <v>-2</v>
      </c>
      <c r="N123" s="53">
        <v>45180</v>
      </c>
      <c r="P123" t="e">
        <f>+VLOOKUP(B123,'[1]MEGA nháp'!E$2:G$126,3,0)</f>
        <v>#N/A</v>
      </c>
      <c r="Q123" s="70" t="e">
        <f t="shared" si="3"/>
        <v>#N/A</v>
      </c>
    </row>
    <row r="124" spans="1:17" hidden="1" outlineLevel="1" x14ac:dyDescent="0.25">
      <c r="A124" s="64">
        <v>45129</v>
      </c>
      <c r="B124" s="65">
        <v>43812</v>
      </c>
      <c r="C124" s="66" t="s">
        <v>194</v>
      </c>
      <c r="D124" s="66" t="s">
        <v>329</v>
      </c>
      <c r="E124" s="67">
        <v>10038160</v>
      </c>
      <c r="F124" s="68" t="s">
        <v>185</v>
      </c>
      <c r="G124" s="67">
        <v>803053</v>
      </c>
      <c r="H124" s="67">
        <f t="shared" si="2"/>
        <v>10841213</v>
      </c>
      <c r="I124" s="66" t="s">
        <v>12</v>
      </c>
      <c r="J124" s="66" t="s">
        <v>193</v>
      </c>
      <c r="K124" s="69"/>
      <c r="L124" s="47">
        <v>10841216</v>
      </c>
      <c r="M124" s="47">
        <v>3</v>
      </c>
      <c r="N124" s="53">
        <v>45162</v>
      </c>
      <c r="P124" t="e">
        <f>+VLOOKUP(B124,'[1]MEGA nháp'!E$2:G$126,3,0)</f>
        <v>#N/A</v>
      </c>
      <c r="Q124" s="70" t="e">
        <f t="shared" si="3"/>
        <v>#N/A</v>
      </c>
    </row>
    <row r="125" spans="1:17" hidden="1" outlineLevel="1" x14ac:dyDescent="0.25">
      <c r="A125" s="64">
        <v>45129</v>
      </c>
      <c r="B125" s="65">
        <v>43813</v>
      </c>
      <c r="C125" s="66" t="s">
        <v>194</v>
      </c>
      <c r="D125" s="66" t="s">
        <v>330</v>
      </c>
      <c r="E125" s="67">
        <v>2024120</v>
      </c>
      <c r="F125" s="68" t="s">
        <v>185</v>
      </c>
      <c r="G125" s="67">
        <v>161930</v>
      </c>
      <c r="H125" s="67">
        <f t="shared" si="2"/>
        <v>2186050</v>
      </c>
      <c r="I125" s="66" t="s">
        <v>12</v>
      </c>
      <c r="J125" s="66" t="s">
        <v>193</v>
      </c>
      <c r="K125" s="69"/>
      <c r="L125" s="47">
        <v>2186055</v>
      </c>
      <c r="M125" s="47">
        <v>5</v>
      </c>
      <c r="N125" s="53">
        <v>45162</v>
      </c>
      <c r="P125" t="e">
        <f>+VLOOKUP(B125,'[1]MEGA nháp'!E$2:G$126,3,0)</f>
        <v>#N/A</v>
      </c>
      <c r="Q125" s="70" t="e">
        <f t="shared" si="3"/>
        <v>#N/A</v>
      </c>
    </row>
    <row r="126" spans="1:17" hidden="1" outlineLevel="1" x14ac:dyDescent="0.25">
      <c r="A126" s="64">
        <v>45129</v>
      </c>
      <c r="B126" s="65">
        <v>43814</v>
      </c>
      <c r="C126" s="66" t="s">
        <v>194</v>
      </c>
      <c r="D126" s="66" t="s">
        <v>331</v>
      </c>
      <c r="E126" s="67">
        <v>2275035</v>
      </c>
      <c r="F126" s="68" t="s">
        <v>185</v>
      </c>
      <c r="G126" s="67">
        <v>182003</v>
      </c>
      <c r="H126" s="67">
        <f t="shared" si="2"/>
        <v>2457038</v>
      </c>
      <c r="I126" s="66" t="s">
        <v>21</v>
      </c>
      <c r="J126" s="66" t="s">
        <v>279</v>
      </c>
      <c r="K126" s="69"/>
      <c r="L126" s="47">
        <v>2457041</v>
      </c>
      <c r="M126" s="47">
        <v>3</v>
      </c>
      <c r="N126" s="53">
        <v>45180</v>
      </c>
      <c r="P126" t="e">
        <f>+VLOOKUP(B126,'[1]MEGA nháp'!E$2:G$126,3,0)</f>
        <v>#N/A</v>
      </c>
      <c r="Q126" s="70" t="e">
        <f t="shared" si="3"/>
        <v>#N/A</v>
      </c>
    </row>
    <row r="127" spans="1:17" hidden="1" outlineLevel="1" x14ac:dyDescent="0.25">
      <c r="A127" s="64">
        <v>45131</v>
      </c>
      <c r="B127" s="65">
        <v>43828</v>
      </c>
      <c r="C127" s="66" t="s">
        <v>194</v>
      </c>
      <c r="D127" s="66" t="s">
        <v>332</v>
      </c>
      <c r="E127" s="67">
        <v>-1480015</v>
      </c>
      <c r="F127" s="68" t="s">
        <v>181</v>
      </c>
      <c r="G127" s="67">
        <v>-148002</v>
      </c>
      <c r="H127" s="67">
        <f t="shared" si="2"/>
        <v>-1628017</v>
      </c>
      <c r="I127" s="66" t="s">
        <v>13</v>
      </c>
      <c r="J127" s="66" t="s">
        <v>209</v>
      </c>
      <c r="K127" s="69"/>
      <c r="L127" s="47" t="e">
        <v>#N/A</v>
      </c>
      <c r="M127" s="47" t="e">
        <v>#N/A</v>
      </c>
      <c r="N127" s="53" t="e">
        <v>#N/A</v>
      </c>
      <c r="O127" t="s">
        <v>293</v>
      </c>
      <c r="P127" t="e">
        <f>+VLOOKUP(B127,'[1]MEGA nháp'!E$2:G$126,3,0)</f>
        <v>#N/A</v>
      </c>
      <c r="Q127" s="70" t="e">
        <f t="shared" si="3"/>
        <v>#N/A</v>
      </c>
    </row>
    <row r="128" spans="1:17" hidden="1" outlineLevel="1" x14ac:dyDescent="0.25">
      <c r="A128" s="64">
        <v>45131</v>
      </c>
      <c r="B128" s="65">
        <v>43833</v>
      </c>
      <c r="C128" s="66" t="s">
        <v>194</v>
      </c>
      <c r="D128" s="66" t="s">
        <v>333</v>
      </c>
      <c r="E128" s="67">
        <v>1372810</v>
      </c>
      <c r="F128" s="68" t="s">
        <v>185</v>
      </c>
      <c r="G128" s="67">
        <v>109825</v>
      </c>
      <c r="H128" s="67">
        <f t="shared" si="2"/>
        <v>1482635</v>
      </c>
      <c r="I128" s="66" t="s">
        <v>13</v>
      </c>
      <c r="J128" s="66" t="s">
        <v>209</v>
      </c>
      <c r="K128" s="69"/>
      <c r="L128" s="47">
        <v>1482638</v>
      </c>
      <c r="M128" s="47">
        <v>3</v>
      </c>
      <c r="N128" s="53">
        <v>45148</v>
      </c>
      <c r="P128" t="e">
        <f>+VLOOKUP(B128,'[1]MEGA nháp'!E$2:G$126,3,0)</f>
        <v>#N/A</v>
      </c>
      <c r="Q128" s="70" t="e">
        <f t="shared" si="3"/>
        <v>#N/A</v>
      </c>
    </row>
    <row r="129" spans="1:17" hidden="1" outlineLevel="1" x14ac:dyDescent="0.25">
      <c r="A129" s="64">
        <v>45131</v>
      </c>
      <c r="B129" s="65">
        <v>43855</v>
      </c>
      <c r="C129" s="66" t="s">
        <v>194</v>
      </c>
      <c r="D129" s="66" t="s">
        <v>334</v>
      </c>
      <c r="E129" s="67">
        <v>1699200</v>
      </c>
      <c r="F129" s="68" t="s">
        <v>185</v>
      </c>
      <c r="G129" s="67">
        <v>135936</v>
      </c>
      <c r="H129" s="67">
        <f t="shared" si="2"/>
        <v>1835136</v>
      </c>
      <c r="I129" s="66" t="s">
        <v>18</v>
      </c>
      <c r="J129" s="66" t="s">
        <v>186</v>
      </c>
      <c r="K129" s="69"/>
      <c r="L129" s="47">
        <v>1835136</v>
      </c>
      <c r="M129" s="47">
        <v>0</v>
      </c>
      <c r="N129" s="53">
        <v>45180</v>
      </c>
      <c r="P129" t="e">
        <f>+VLOOKUP(B129,'[1]MEGA nháp'!E$2:G$126,3,0)</f>
        <v>#N/A</v>
      </c>
      <c r="Q129" s="70" t="e">
        <f t="shared" si="3"/>
        <v>#N/A</v>
      </c>
    </row>
    <row r="130" spans="1:17" hidden="1" outlineLevel="1" x14ac:dyDescent="0.25">
      <c r="A130" s="64">
        <v>45136</v>
      </c>
      <c r="B130" s="65">
        <v>45275</v>
      </c>
      <c r="C130" s="66" t="s">
        <v>194</v>
      </c>
      <c r="D130" s="66" t="s">
        <v>335</v>
      </c>
      <c r="E130" s="67">
        <v>1699200</v>
      </c>
      <c r="F130" s="68" t="s">
        <v>185</v>
      </c>
      <c r="G130" s="67">
        <v>135936</v>
      </c>
      <c r="H130" s="67">
        <f t="shared" ref="H130:H193" si="4">+E130+G130</f>
        <v>1835136</v>
      </c>
      <c r="I130" s="66" t="s">
        <v>13</v>
      </c>
      <c r="J130" s="66" t="s">
        <v>209</v>
      </c>
      <c r="K130" s="69"/>
      <c r="L130" s="47">
        <v>1835136</v>
      </c>
      <c r="M130" s="47">
        <v>0</v>
      </c>
      <c r="N130" s="53">
        <v>45162</v>
      </c>
      <c r="P130" t="e">
        <f>+VLOOKUP(B130,'[1]MEGA nháp'!E$2:G$126,3,0)</f>
        <v>#N/A</v>
      </c>
      <c r="Q130" s="70" t="e">
        <f t="shared" si="3"/>
        <v>#N/A</v>
      </c>
    </row>
    <row r="131" spans="1:17" hidden="1" outlineLevel="1" x14ac:dyDescent="0.25">
      <c r="A131" s="64">
        <v>45136</v>
      </c>
      <c r="B131" s="65">
        <v>45276</v>
      </c>
      <c r="C131" s="66" t="s">
        <v>194</v>
      </c>
      <c r="D131" s="66" t="s">
        <v>336</v>
      </c>
      <c r="E131" s="67">
        <v>1699200</v>
      </c>
      <c r="F131" s="68" t="s">
        <v>185</v>
      </c>
      <c r="G131" s="67">
        <v>135936</v>
      </c>
      <c r="H131" s="67">
        <f t="shared" si="4"/>
        <v>1835136</v>
      </c>
      <c r="I131" s="66" t="s">
        <v>13</v>
      </c>
      <c r="J131" s="66" t="s">
        <v>209</v>
      </c>
      <c r="K131" s="69"/>
      <c r="L131" s="47">
        <v>1835136</v>
      </c>
      <c r="M131" s="47">
        <v>0</v>
      </c>
      <c r="N131" s="53">
        <v>45162</v>
      </c>
      <c r="P131" t="e">
        <f>+VLOOKUP(B131,'[1]MEGA nháp'!E$2:G$126,3,0)</f>
        <v>#N/A</v>
      </c>
      <c r="Q131" s="70" t="e">
        <f t="shared" ref="Q131:Q194" si="5">+P131-H131</f>
        <v>#N/A</v>
      </c>
    </row>
    <row r="132" spans="1:17" hidden="1" outlineLevel="1" x14ac:dyDescent="0.25">
      <c r="A132" s="64">
        <v>45136</v>
      </c>
      <c r="B132" s="65">
        <v>45277</v>
      </c>
      <c r="C132" s="66" t="s">
        <v>194</v>
      </c>
      <c r="D132" s="66" t="s">
        <v>337</v>
      </c>
      <c r="E132" s="67">
        <v>1699200</v>
      </c>
      <c r="F132" s="68" t="s">
        <v>185</v>
      </c>
      <c r="G132" s="67">
        <v>135936</v>
      </c>
      <c r="H132" s="67">
        <f t="shared" si="4"/>
        <v>1835136</v>
      </c>
      <c r="I132" s="66" t="s">
        <v>13</v>
      </c>
      <c r="J132" s="66" t="s">
        <v>209</v>
      </c>
      <c r="K132" s="69"/>
      <c r="L132" s="47">
        <v>1835136</v>
      </c>
      <c r="M132" s="47">
        <v>0</v>
      </c>
      <c r="N132" s="53">
        <v>45162</v>
      </c>
      <c r="P132" t="e">
        <f>+VLOOKUP(B132,'[1]MEGA nháp'!E$2:G$126,3,0)</f>
        <v>#N/A</v>
      </c>
      <c r="Q132" s="70" t="e">
        <f t="shared" si="5"/>
        <v>#N/A</v>
      </c>
    </row>
    <row r="133" spans="1:17" hidden="1" outlineLevel="1" x14ac:dyDescent="0.25">
      <c r="A133" s="64">
        <v>45136</v>
      </c>
      <c r="B133" s="65">
        <v>45278</v>
      </c>
      <c r="C133" s="66" t="s">
        <v>194</v>
      </c>
      <c r="D133" s="66" t="s">
        <v>338</v>
      </c>
      <c r="E133" s="67">
        <v>2156770</v>
      </c>
      <c r="F133" s="68" t="s">
        <v>185</v>
      </c>
      <c r="G133" s="67">
        <v>172542</v>
      </c>
      <c r="H133" s="67">
        <f t="shared" si="4"/>
        <v>2329312</v>
      </c>
      <c r="I133" s="66" t="s">
        <v>13</v>
      </c>
      <c r="J133" s="66" t="s">
        <v>209</v>
      </c>
      <c r="K133" s="69"/>
      <c r="L133" s="47">
        <v>2329317</v>
      </c>
      <c r="M133" s="47">
        <v>5</v>
      </c>
      <c r="N133" s="53">
        <v>45162</v>
      </c>
      <c r="P133" t="e">
        <f>+VLOOKUP(B133,'[1]MEGA nháp'!E$2:G$126,3,0)</f>
        <v>#N/A</v>
      </c>
      <c r="Q133" s="70" t="e">
        <f t="shared" si="5"/>
        <v>#N/A</v>
      </c>
    </row>
    <row r="134" spans="1:17" hidden="1" outlineLevel="1" x14ac:dyDescent="0.25">
      <c r="A134" s="64">
        <v>45136</v>
      </c>
      <c r="B134" s="65">
        <v>45279</v>
      </c>
      <c r="C134" s="66" t="s">
        <v>194</v>
      </c>
      <c r="D134" s="66" t="s">
        <v>339</v>
      </c>
      <c r="E134" s="67">
        <v>4306240</v>
      </c>
      <c r="F134" s="68" t="s">
        <v>185</v>
      </c>
      <c r="G134" s="67">
        <v>344499</v>
      </c>
      <c r="H134" s="67">
        <f t="shared" si="4"/>
        <v>4650739</v>
      </c>
      <c r="I134" s="66" t="s">
        <v>13</v>
      </c>
      <c r="J134" s="66" t="s">
        <v>209</v>
      </c>
      <c r="K134" s="69"/>
      <c r="L134" s="47">
        <v>4650737</v>
      </c>
      <c r="M134" s="47">
        <v>-2</v>
      </c>
      <c r="N134" s="53">
        <v>45162</v>
      </c>
      <c r="P134" t="e">
        <f>+VLOOKUP(B134,'[1]MEGA nháp'!E$2:G$126,3,0)</f>
        <v>#N/A</v>
      </c>
      <c r="Q134" s="70" t="e">
        <f t="shared" si="5"/>
        <v>#N/A</v>
      </c>
    </row>
    <row r="135" spans="1:17" hidden="1" outlineLevel="1" x14ac:dyDescent="0.25">
      <c r="A135" s="64">
        <v>45136</v>
      </c>
      <c r="B135" s="65">
        <v>45280</v>
      </c>
      <c r="C135" s="66" t="s">
        <v>194</v>
      </c>
      <c r="D135" s="66" t="s">
        <v>340</v>
      </c>
      <c r="E135" s="67">
        <v>5361960</v>
      </c>
      <c r="F135" s="68" t="s">
        <v>185</v>
      </c>
      <c r="G135" s="67">
        <v>428957</v>
      </c>
      <c r="H135" s="67">
        <f t="shared" si="4"/>
        <v>5790917</v>
      </c>
      <c r="I135" s="66" t="s">
        <v>13</v>
      </c>
      <c r="J135" s="66" t="s">
        <v>209</v>
      </c>
      <c r="K135" s="69"/>
      <c r="L135" s="47">
        <v>5790920</v>
      </c>
      <c r="M135" s="47">
        <v>3</v>
      </c>
      <c r="N135" s="53">
        <v>45162</v>
      </c>
      <c r="P135" t="e">
        <f>+VLOOKUP(B135,'[1]MEGA nháp'!E$2:G$126,3,0)</f>
        <v>#N/A</v>
      </c>
      <c r="Q135" s="70" t="e">
        <f t="shared" si="5"/>
        <v>#N/A</v>
      </c>
    </row>
    <row r="136" spans="1:17" hidden="1" outlineLevel="1" x14ac:dyDescent="0.25">
      <c r="A136" s="64">
        <v>45136</v>
      </c>
      <c r="B136" s="65">
        <v>45281</v>
      </c>
      <c r="C136" s="66" t="s">
        <v>194</v>
      </c>
      <c r="D136" s="66" t="s">
        <v>341</v>
      </c>
      <c r="E136" s="67">
        <v>100366</v>
      </c>
      <c r="F136" s="68" t="s">
        <v>185</v>
      </c>
      <c r="G136" s="67">
        <v>8029</v>
      </c>
      <c r="H136" s="67">
        <f t="shared" si="4"/>
        <v>108395</v>
      </c>
      <c r="I136" s="66" t="s">
        <v>13</v>
      </c>
      <c r="J136" s="66" t="s">
        <v>209</v>
      </c>
      <c r="K136" s="69"/>
      <c r="L136" s="47">
        <v>108392</v>
      </c>
      <c r="M136" s="47">
        <v>-3</v>
      </c>
      <c r="N136" s="53">
        <v>45162</v>
      </c>
      <c r="P136" t="e">
        <f>+VLOOKUP(B136,'[1]MEGA nháp'!E$2:G$126,3,0)</f>
        <v>#N/A</v>
      </c>
      <c r="Q136" s="70" t="e">
        <f t="shared" si="5"/>
        <v>#N/A</v>
      </c>
    </row>
    <row r="137" spans="1:17" hidden="1" outlineLevel="1" x14ac:dyDescent="0.25">
      <c r="A137" s="64">
        <v>45136</v>
      </c>
      <c r="B137" s="65">
        <v>45286</v>
      </c>
      <c r="C137" s="66" t="s">
        <v>194</v>
      </c>
      <c r="D137" s="66" t="s">
        <v>342</v>
      </c>
      <c r="E137" s="67">
        <v>1072050</v>
      </c>
      <c r="F137" s="68" t="s">
        <v>185</v>
      </c>
      <c r="G137" s="67">
        <v>85764</v>
      </c>
      <c r="H137" s="67">
        <f t="shared" si="4"/>
        <v>1157814</v>
      </c>
      <c r="I137" s="66" t="s">
        <v>14</v>
      </c>
      <c r="J137" s="66" t="s">
        <v>241</v>
      </c>
      <c r="K137" s="69"/>
      <c r="L137" s="47">
        <v>1157814</v>
      </c>
      <c r="M137" s="47">
        <v>0</v>
      </c>
      <c r="N137" s="53">
        <v>45180</v>
      </c>
      <c r="P137" t="e">
        <f>+VLOOKUP(B137,'[1]MEGA nháp'!E$2:G$126,3,0)</f>
        <v>#N/A</v>
      </c>
      <c r="Q137" s="70" t="e">
        <f t="shared" si="5"/>
        <v>#N/A</v>
      </c>
    </row>
    <row r="138" spans="1:17" hidden="1" outlineLevel="1" x14ac:dyDescent="0.25">
      <c r="A138" s="64">
        <v>45136</v>
      </c>
      <c r="B138" s="65">
        <v>45287</v>
      </c>
      <c r="C138" s="66" t="s">
        <v>194</v>
      </c>
      <c r="D138" s="66" t="s">
        <v>343</v>
      </c>
      <c r="E138" s="67">
        <v>5516860</v>
      </c>
      <c r="F138" s="68" t="s">
        <v>185</v>
      </c>
      <c r="G138" s="67">
        <v>441349</v>
      </c>
      <c r="H138" s="67">
        <f t="shared" si="4"/>
        <v>5958209</v>
      </c>
      <c r="I138" s="66" t="s">
        <v>18</v>
      </c>
      <c r="J138" s="66" t="s">
        <v>186</v>
      </c>
      <c r="K138" s="69"/>
      <c r="L138" s="47">
        <v>5958212</v>
      </c>
      <c r="M138" s="47">
        <v>3</v>
      </c>
      <c r="N138" s="53">
        <v>45180</v>
      </c>
      <c r="P138" t="e">
        <f>+VLOOKUP(B138,'[1]MEGA nháp'!E$2:G$126,3,0)</f>
        <v>#N/A</v>
      </c>
      <c r="Q138" s="70" t="e">
        <f t="shared" si="5"/>
        <v>#N/A</v>
      </c>
    </row>
    <row r="139" spans="1:17" hidden="1" outlineLevel="1" x14ac:dyDescent="0.25">
      <c r="A139" s="64">
        <v>45136</v>
      </c>
      <c r="B139" s="65">
        <v>45288</v>
      </c>
      <c r="C139" s="66" t="s">
        <v>194</v>
      </c>
      <c r="D139" s="66" t="s">
        <v>344</v>
      </c>
      <c r="E139" s="67">
        <v>1887980</v>
      </c>
      <c r="F139" s="68" t="s">
        <v>185</v>
      </c>
      <c r="G139" s="67">
        <v>151038</v>
      </c>
      <c r="H139" s="67">
        <f t="shared" si="4"/>
        <v>2039018</v>
      </c>
      <c r="I139" s="66" t="s">
        <v>24</v>
      </c>
      <c r="J139" s="66" t="s">
        <v>189</v>
      </c>
      <c r="K139" s="69"/>
      <c r="L139" s="47">
        <v>2039013</v>
      </c>
      <c r="M139" s="47">
        <v>-5</v>
      </c>
      <c r="N139" s="53">
        <v>45180</v>
      </c>
      <c r="P139" t="e">
        <f>+VLOOKUP(B139,'[1]MEGA nháp'!E$2:G$126,3,0)</f>
        <v>#N/A</v>
      </c>
      <c r="Q139" s="70" t="e">
        <f t="shared" si="5"/>
        <v>#N/A</v>
      </c>
    </row>
    <row r="140" spans="1:17" hidden="1" outlineLevel="1" x14ac:dyDescent="0.25">
      <c r="A140" s="64">
        <v>45136</v>
      </c>
      <c r="B140" s="65">
        <v>45289</v>
      </c>
      <c r="C140" s="66" t="s">
        <v>194</v>
      </c>
      <c r="D140" s="66" t="s">
        <v>345</v>
      </c>
      <c r="E140" s="67">
        <v>3743655</v>
      </c>
      <c r="F140" s="68" t="s">
        <v>185</v>
      </c>
      <c r="G140" s="67">
        <v>299492</v>
      </c>
      <c r="H140" s="67">
        <f t="shared" si="4"/>
        <v>4043147</v>
      </c>
      <c r="I140" s="66" t="s">
        <v>24</v>
      </c>
      <c r="J140" s="66" t="s">
        <v>189</v>
      </c>
      <c r="K140" s="69"/>
      <c r="L140" s="47">
        <v>4043142</v>
      </c>
      <c r="M140" s="47">
        <v>-5</v>
      </c>
      <c r="N140" s="53">
        <v>45180</v>
      </c>
      <c r="P140" t="e">
        <f>+VLOOKUP(B140,'[1]MEGA nháp'!E$2:G$126,3,0)</f>
        <v>#N/A</v>
      </c>
      <c r="Q140" s="70" t="e">
        <f t="shared" si="5"/>
        <v>#N/A</v>
      </c>
    </row>
    <row r="141" spans="1:17" hidden="1" outlineLevel="1" x14ac:dyDescent="0.25">
      <c r="A141" s="64">
        <v>45136</v>
      </c>
      <c r="B141" s="65">
        <v>45290</v>
      </c>
      <c r="C141" s="66" t="s">
        <v>194</v>
      </c>
      <c r="D141" s="66" t="s">
        <v>346</v>
      </c>
      <c r="E141" s="67">
        <v>654610</v>
      </c>
      <c r="F141" s="68" t="s">
        <v>185</v>
      </c>
      <c r="G141" s="67">
        <v>52369</v>
      </c>
      <c r="H141" s="67">
        <f t="shared" si="4"/>
        <v>706979</v>
      </c>
      <c r="I141" s="66" t="s">
        <v>15</v>
      </c>
      <c r="J141" s="66" t="s">
        <v>217</v>
      </c>
      <c r="K141" s="69"/>
      <c r="L141" s="47">
        <v>706982</v>
      </c>
      <c r="M141" s="47">
        <v>3</v>
      </c>
      <c r="N141" s="53">
        <v>45180</v>
      </c>
      <c r="P141" t="e">
        <f>+VLOOKUP(B141,'[1]MEGA nháp'!E$2:G$126,3,0)</f>
        <v>#N/A</v>
      </c>
      <c r="Q141" s="70" t="e">
        <f t="shared" si="5"/>
        <v>#N/A</v>
      </c>
    </row>
    <row r="142" spans="1:17" hidden="1" outlineLevel="1" x14ac:dyDescent="0.25">
      <c r="A142" s="64">
        <v>45136</v>
      </c>
      <c r="B142" s="65">
        <v>45291</v>
      </c>
      <c r="C142" s="66" t="s">
        <v>194</v>
      </c>
      <c r="D142" s="66" t="s">
        <v>347</v>
      </c>
      <c r="E142" s="67">
        <v>1866368</v>
      </c>
      <c r="F142" s="68" t="s">
        <v>185</v>
      </c>
      <c r="G142" s="67">
        <v>149309</v>
      </c>
      <c r="H142" s="67">
        <f t="shared" si="4"/>
        <v>2015677</v>
      </c>
      <c r="I142" s="66" t="s">
        <v>12</v>
      </c>
      <c r="J142" s="66" t="s">
        <v>193</v>
      </c>
      <c r="K142" s="69"/>
      <c r="L142" s="47">
        <v>2015672</v>
      </c>
      <c r="M142" s="47">
        <v>-5</v>
      </c>
      <c r="N142" s="53">
        <v>45180</v>
      </c>
      <c r="P142" t="e">
        <f>+VLOOKUP(B142,'[1]MEGA nháp'!E$2:G$126,3,0)</f>
        <v>#N/A</v>
      </c>
      <c r="Q142" s="70" t="e">
        <f t="shared" si="5"/>
        <v>#N/A</v>
      </c>
    </row>
    <row r="143" spans="1:17" hidden="1" outlineLevel="1" x14ac:dyDescent="0.25">
      <c r="A143" s="64">
        <v>45136</v>
      </c>
      <c r="B143" s="65">
        <v>45292</v>
      </c>
      <c r="C143" s="66" t="s">
        <v>194</v>
      </c>
      <c r="D143" s="66" t="s">
        <v>348</v>
      </c>
      <c r="E143" s="67">
        <v>4719950</v>
      </c>
      <c r="F143" s="68" t="s">
        <v>185</v>
      </c>
      <c r="G143" s="67">
        <v>377596</v>
      </c>
      <c r="H143" s="67">
        <f t="shared" si="4"/>
        <v>5097546</v>
      </c>
      <c r="I143" s="66" t="s">
        <v>12</v>
      </c>
      <c r="J143" s="66" t="s">
        <v>193</v>
      </c>
      <c r="K143" s="69"/>
      <c r="L143" s="47">
        <v>5097546</v>
      </c>
      <c r="M143" s="47">
        <v>0</v>
      </c>
      <c r="N143" s="53">
        <v>45180</v>
      </c>
      <c r="P143" t="e">
        <f>+VLOOKUP(B143,'[1]MEGA nháp'!E$2:G$126,3,0)</f>
        <v>#N/A</v>
      </c>
      <c r="Q143" s="70" t="e">
        <f t="shared" si="5"/>
        <v>#N/A</v>
      </c>
    </row>
    <row r="144" spans="1:17" hidden="1" outlineLevel="1" x14ac:dyDescent="0.25">
      <c r="A144" s="64">
        <v>45136</v>
      </c>
      <c r="B144" s="65">
        <v>45293</v>
      </c>
      <c r="C144" s="66" t="s">
        <v>194</v>
      </c>
      <c r="D144" s="66" t="s">
        <v>349</v>
      </c>
      <c r="E144" s="67">
        <v>3492740</v>
      </c>
      <c r="F144" s="68" t="s">
        <v>185</v>
      </c>
      <c r="G144" s="67">
        <v>279419</v>
      </c>
      <c r="H144" s="67">
        <f t="shared" si="4"/>
        <v>3772159</v>
      </c>
      <c r="I144" s="66" t="s">
        <v>12</v>
      </c>
      <c r="J144" s="66" t="s">
        <v>193</v>
      </c>
      <c r="K144" s="69"/>
      <c r="L144" s="47">
        <v>3772157</v>
      </c>
      <c r="M144" s="47">
        <v>-2</v>
      </c>
      <c r="N144" s="53">
        <v>45180</v>
      </c>
      <c r="P144" t="e">
        <f>+VLOOKUP(B144,'[1]MEGA nháp'!E$2:G$126,3,0)</f>
        <v>#N/A</v>
      </c>
      <c r="Q144" s="70" t="e">
        <f t="shared" si="5"/>
        <v>#N/A</v>
      </c>
    </row>
    <row r="145" spans="1:17" hidden="1" outlineLevel="1" x14ac:dyDescent="0.25">
      <c r="A145" s="64">
        <v>45136</v>
      </c>
      <c r="B145" s="65">
        <v>45294</v>
      </c>
      <c r="C145" s="66" t="s">
        <v>194</v>
      </c>
      <c r="D145" s="66" t="s">
        <v>350</v>
      </c>
      <c r="E145" s="67">
        <v>2024120</v>
      </c>
      <c r="F145" s="68" t="s">
        <v>185</v>
      </c>
      <c r="G145" s="67">
        <v>161930</v>
      </c>
      <c r="H145" s="67">
        <f t="shared" si="4"/>
        <v>2186050</v>
      </c>
      <c r="I145" s="66" t="s">
        <v>19</v>
      </c>
      <c r="J145" s="66" t="s">
        <v>247</v>
      </c>
      <c r="K145" s="69"/>
      <c r="L145" s="47">
        <v>2186055</v>
      </c>
      <c r="M145" s="47">
        <v>5</v>
      </c>
      <c r="N145" s="53">
        <v>45180</v>
      </c>
      <c r="P145" t="e">
        <f>+VLOOKUP(B145,'[1]MEGA nháp'!E$2:G$126,3,0)</f>
        <v>#N/A</v>
      </c>
      <c r="Q145" s="70" t="e">
        <f t="shared" si="5"/>
        <v>#N/A</v>
      </c>
    </row>
    <row r="146" spans="1:17" hidden="1" outlineLevel="1" x14ac:dyDescent="0.25">
      <c r="A146" s="64">
        <v>45136</v>
      </c>
      <c r="B146" s="65">
        <v>45295</v>
      </c>
      <c r="C146" s="66" t="s">
        <v>194</v>
      </c>
      <c r="D146" s="66" t="s">
        <v>351</v>
      </c>
      <c r="E146" s="67">
        <v>943990</v>
      </c>
      <c r="F146" s="68" t="s">
        <v>185</v>
      </c>
      <c r="G146" s="67">
        <v>75519</v>
      </c>
      <c r="H146" s="67">
        <f t="shared" si="4"/>
        <v>1019509</v>
      </c>
      <c r="I146" s="66" t="s">
        <v>26</v>
      </c>
      <c r="J146" s="66" t="s">
        <v>236</v>
      </c>
      <c r="K146" s="69"/>
      <c r="L146" s="47">
        <v>1019507</v>
      </c>
      <c r="M146" s="47">
        <v>-2</v>
      </c>
      <c r="N146" s="53">
        <v>45180</v>
      </c>
      <c r="P146" t="e">
        <f>+VLOOKUP(B146,'[1]MEGA nháp'!E$2:G$126,3,0)</f>
        <v>#N/A</v>
      </c>
      <c r="Q146" s="70" t="e">
        <f t="shared" si="5"/>
        <v>#N/A</v>
      </c>
    </row>
    <row r="147" spans="1:17" hidden="1" outlineLevel="1" x14ac:dyDescent="0.25">
      <c r="A147" s="64">
        <v>45136</v>
      </c>
      <c r="B147" s="65">
        <v>45296</v>
      </c>
      <c r="C147" s="66" t="s">
        <v>194</v>
      </c>
      <c r="D147" s="66" t="s">
        <v>352</v>
      </c>
      <c r="E147" s="67">
        <v>4961360</v>
      </c>
      <c r="F147" s="68" t="s">
        <v>185</v>
      </c>
      <c r="G147" s="67">
        <v>396909</v>
      </c>
      <c r="H147" s="67">
        <f t="shared" si="4"/>
        <v>5358269</v>
      </c>
      <c r="I147" s="66" t="s">
        <v>17</v>
      </c>
      <c r="J147" s="66" t="s">
        <v>199</v>
      </c>
      <c r="K147" s="69"/>
      <c r="L147" s="47">
        <v>5358272</v>
      </c>
      <c r="M147" s="47">
        <v>3</v>
      </c>
      <c r="N147" s="53">
        <v>45180</v>
      </c>
      <c r="P147" t="e">
        <f>+VLOOKUP(B147,'[1]MEGA nháp'!E$2:G$126,3,0)</f>
        <v>#N/A</v>
      </c>
      <c r="Q147" s="70" t="e">
        <f t="shared" si="5"/>
        <v>#N/A</v>
      </c>
    </row>
    <row r="148" spans="1:17" hidden="1" outlineLevel="1" x14ac:dyDescent="0.25">
      <c r="A148" s="64">
        <v>45136</v>
      </c>
      <c r="B148" s="65">
        <v>45297</v>
      </c>
      <c r="C148" s="66" t="s">
        <v>194</v>
      </c>
      <c r="D148" s="66" t="s">
        <v>353</v>
      </c>
      <c r="E148" s="67">
        <v>943990</v>
      </c>
      <c r="F148" s="68" t="s">
        <v>185</v>
      </c>
      <c r="G148" s="67">
        <v>75519</v>
      </c>
      <c r="H148" s="67">
        <f t="shared" si="4"/>
        <v>1019509</v>
      </c>
      <c r="I148" s="66" t="s">
        <v>17</v>
      </c>
      <c r="J148" s="66" t="s">
        <v>199</v>
      </c>
      <c r="K148" s="69"/>
      <c r="L148" s="47">
        <v>1019507</v>
      </c>
      <c r="M148" s="47">
        <v>-2</v>
      </c>
      <c r="N148" s="53">
        <v>45180</v>
      </c>
      <c r="P148" t="e">
        <f>+VLOOKUP(B148,'[1]MEGA nháp'!E$2:G$126,3,0)</f>
        <v>#N/A</v>
      </c>
      <c r="Q148" s="70" t="e">
        <f t="shared" si="5"/>
        <v>#N/A</v>
      </c>
    </row>
    <row r="149" spans="1:17" hidden="1" outlineLevel="1" x14ac:dyDescent="0.25">
      <c r="A149" s="64">
        <v>45136</v>
      </c>
      <c r="B149" s="65">
        <v>45298</v>
      </c>
      <c r="C149" s="66" t="s">
        <v>194</v>
      </c>
      <c r="D149" s="66" t="s">
        <v>354</v>
      </c>
      <c r="E149" s="67">
        <v>985225</v>
      </c>
      <c r="F149" s="68" t="s">
        <v>185</v>
      </c>
      <c r="G149" s="67">
        <v>78818</v>
      </c>
      <c r="H149" s="67">
        <f t="shared" si="4"/>
        <v>1064043</v>
      </c>
      <c r="I149" s="66" t="s">
        <v>16</v>
      </c>
      <c r="J149" s="66" t="s">
        <v>312</v>
      </c>
      <c r="K149" s="69"/>
      <c r="L149" s="47">
        <v>1064043</v>
      </c>
      <c r="M149" s="47">
        <v>0</v>
      </c>
      <c r="N149" s="53">
        <v>45180</v>
      </c>
      <c r="P149" t="e">
        <f>+VLOOKUP(B149,'[1]MEGA nháp'!E$2:G$126,3,0)</f>
        <v>#N/A</v>
      </c>
      <c r="Q149" s="70" t="e">
        <f t="shared" si="5"/>
        <v>#N/A</v>
      </c>
    </row>
    <row r="150" spans="1:17" hidden="1" outlineLevel="1" x14ac:dyDescent="0.25">
      <c r="A150" s="64">
        <v>45136</v>
      </c>
      <c r="B150" s="65">
        <v>45305</v>
      </c>
      <c r="C150" s="66" t="s">
        <v>194</v>
      </c>
      <c r="D150" s="66" t="s">
        <v>355</v>
      </c>
      <c r="E150" s="67">
        <v>2008526</v>
      </c>
      <c r="F150" s="68" t="s">
        <v>185</v>
      </c>
      <c r="G150" s="67">
        <v>160682</v>
      </c>
      <c r="H150" s="67">
        <f t="shared" si="4"/>
        <v>2169208</v>
      </c>
      <c r="I150" s="66" t="s">
        <v>13</v>
      </c>
      <c r="J150" s="66" t="s">
        <v>209</v>
      </c>
      <c r="K150" s="69"/>
      <c r="L150" s="47">
        <v>2169207</v>
      </c>
      <c r="M150" s="47">
        <v>-1</v>
      </c>
      <c r="N150" s="53">
        <v>45162</v>
      </c>
      <c r="P150" t="e">
        <f>+VLOOKUP(B150,'[1]MEGA nháp'!E$2:G$126,3,0)</f>
        <v>#N/A</v>
      </c>
      <c r="Q150" s="70" t="e">
        <f t="shared" si="5"/>
        <v>#N/A</v>
      </c>
    </row>
    <row r="151" spans="1:17" hidden="1" outlineLevel="1" x14ac:dyDescent="0.25">
      <c r="A151" s="64">
        <v>45136</v>
      </c>
      <c r="B151" s="65">
        <v>45306</v>
      </c>
      <c r="C151" s="66" t="s">
        <v>194</v>
      </c>
      <c r="D151" s="66" t="s">
        <v>356</v>
      </c>
      <c r="E151" s="67">
        <v>3698895</v>
      </c>
      <c r="F151" s="68" t="s">
        <v>185</v>
      </c>
      <c r="G151" s="67">
        <v>295912</v>
      </c>
      <c r="H151" s="67">
        <f t="shared" si="4"/>
        <v>3994807</v>
      </c>
      <c r="I151" s="66" t="s">
        <v>13</v>
      </c>
      <c r="J151" s="66" t="s">
        <v>209</v>
      </c>
      <c r="K151" s="69"/>
      <c r="L151" s="47">
        <v>3994812</v>
      </c>
      <c r="M151" s="47">
        <v>5</v>
      </c>
      <c r="N151" s="53">
        <v>45162</v>
      </c>
      <c r="P151" t="e">
        <f>+VLOOKUP(B151,'[1]MEGA nháp'!E$2:G$126,3,0)</f>
        <v>#N/A</v>
      </c>
      <c r="Q151" s="70" t="e">
        <f t="shared" si="5"/>
        <v>#N/A</v>
      </c>
    </row>
    <row r="152" spans="1:17" hidden="1" outlineLevel="1" x14ac:dyDescent="0.25">
      <c r="A152" s="64">
        <v>45138</v>
      </c>
      <c r="B152" s="65">
        <v>45353</v>
      </c>
      <c r="C152" s="66" t="s">
        <v>194</v>
      </c>
      <c r="D152" s="66" t="s">
        <v>357</v>
      </c>
      <c r="E152" s="67">
        <v>2968110</v>
      </c>
      <c r="F152" s="68" t="s">
        <v>185</v>
      </c>
      <c r="G152" s="67">
        <v>237449</v>
      </c>
      <c r="H152" s="67">
        <f t="shared" si="4"/>
        <v>3205559</v>
      </c>
      <c r="I152" s="66" t="s">
        <v>21</v>
      </c>
      <c r="J152" s="66" t="s">
        <v>279</v>
      </c>
      <c r="K152" s="69"/>
      <c r="L152" s="47">
        <v>3205562</v>
      </c>
      <c r="M152" s="47">
        <v>3</v>
      </c>
      <c r="N152" s="53">
        <v>45180</v>
      </c>
      <c r="P152" t="e">
        <f>+VLOOKUP(B152,'[1]MEGA nháp'!E$2:G$126,3,0)</f>
        <v>#N/A</v>
      </c>
      <c r="Q152" s="70" t="e">
        <f t="shared" si="5"/>
        <v>#N/A</v>
      </c>
    </row>
    <row r="153" spans="1:17" hidden="1" outlineLevel="1" x14ac:dyDescent="0.25">
      <c r="A153" s="64">
        <v>45138</v>
      </c>
      <c r="B153" s="65">
        <v>45354</v>
      </c>
      <c r="C153" s="66" t="s">
        <v>194</v>
      </c>
      <c r="D153" s="66" t="s">
        <v>358</v>
      </c>
      <c r="E153" s="67">
        <v>6138670</v>
      </c>
      <c r="F153" s="68" t="s">
        <v>185</v>
      </c>
      <c r="G153" s="67">
        <v>491094</v>
      </c>
      <c r="H153" s="67">
        <f t="shared" si="4"/>
        <v>6629764</v>
      </c>
      <c r="I153" s="66" t="s">
        <v>12</v>
      </c>
      <c r="J153" s="66" t="s">
        <v>193</v>
      </c>
      <c r="K153" s="69"/>
      <c r="L153" s="47">
        <v>6629769</v>
      </c>
      <c r="M153" s="47">
        <v>5</v>
      </c>
      <c r="N153" s="53">
        <v>45180</v>
      </c>
      <c r="P153" t="e">
        <f>+VLOOKUP(B153,'[1]MEGA nháp'!E$2:G$126,3,0)</f>
        <v>#N/A</v>
      </c>
      <c r="Q153" s="70" t="e">
        <f t="shared" si="5"/>
        <v>#N/A</v>
      </c>
    </row>
    <row r="154" spans="1:17" hidden="1" outlineLevel="1" x14ac:dyDescent="0.25">
      <c r="A154" s="64">
        <v>45138</v>
      </c>
      <c r="B154" s="65">
        <v>45355</v>
      </c>
      <c r="C154" s="66" t="s">
        <v>194</v>
      </c>
      <c r="D154" s="66" t="s">
        <v>359</v>
      </c>
      <c r="E154" s="67">
        <v>2024120</v>
      </c>
      <c r="F154" s="68" t="s">
        <v>185</v>
      </c>
      <c r="G154" s="67">
        <v>161930</v>
      </c>
      <c r="H154" s="67">
        <f t="shared" si="4"/>
        <v>2186050</v>
      </c>
      <c r="I154" s="66" t="s">
        <v>14</v>
      </c>
      <c r="J154" s="66" t="s">
        <v>241</v>
      </c>
      <c r="K154" s="69"/>
      <c r="L154" s="47">
        <v>2186055</v>
      </c>
      <c r="M154" s="47">
        <v>5</v>
      </c>
      <c r="N154" s="53">
        <v>45180</v>
      </c>
      <c r="P154" t="e">
        <f>+VLOOKUP(B154,'[1]MEGA nháp'!E$2:G$126,3,0)</f>
        <v>#N/A</v>
      </c>
      <c r="Q154" s="70" t="e">
        <f t="shared" si="5"/>
        <v>#N/A</v>
      </c>
    </row>
    <row r="155" spans="1:17" hidden="1" outlineLevel="1" x14ac:dyDescent="0.25">
      <c r="A155" s="64">
        <v>45138</v>
      </c>
      <c r="B155" s="65">
        <v>45356</v>
      </c>
      <c r="C155" s="66" t="s">
        <v>194</v>
      </c>
      <c r="D155" s="66" t="s">
        <v>360</v>
      </c>
      <c r="E155" s="67">
        <v>4048240</v>
      </c>
      <c r="F155" s="68" t="s">
        <v>185</v>
      </c>
      <c r="G155" s="67">
        <v>323859</v>
      </c>
      <c r="H155" s="67">
        <f t="shared" si="4"/>
        <v>4372099</v>
      </c>
      <c r="I155" s="66" t="s">
        <v>12</v>
      </c>
      <c r="J155" s="66" t="s">
        <v>193</v>
      </c>
      <c r="K155" s="69"/>
      <c r="L155" s="47">
        <v>4372097</v>
      </c>
      <c r="M155" s="47">
        <v>-2</v>
      </c>
      <c r="N155" s="53">
        <v>45180</v>
      </c>
      <c r="P155" t="e">
        <f>+VLOOKUP(B155,'[1]MEGA nháp'!E$2:G$126,3,0)</f>
        <v>#N/A</v>
      </c>
      <c r="Q155" s="70" t="e">
        <f t="shared" si="5"/>
        <v>#N/A</v>
      </c>
    </row>
    <row r="156" spans="1:17" hidden="1" outlineLevel="1" x14ac:dyDescent="0.25">
      <c r="A156" s="64">
        <v>45138</v>
      </c>
      <c r="B156" s="65">
        <v>45357</v>
      </c>
      <c r="C156" s="66" t="s">
        <v>194</v>
      </c>
      <c r="D156" s="66" t="s">
        <v>361</v>
      </c>
      <c r="E156" s="67">
        <v>2831970</v>
      </c>
      <c r="F156" s="68" t="s">
        <v>185</v>
      </c>
      <c r="G156" s="67">
        <v>226558</v>
      </c>
      <c r="H156" s="67">
        <f t="shared" si="4"/>
        <v>3058528</v>
      </c>
      <c r="I156" s="66" t="s">
        <v>13</v>
      </c>
      <c r="J156" s="66" t="s">
        <v>209</v>
      </c>
      <c r="K156" s="69"/>
      <c r="L156" s="47">
        <v>3058533</v>
      </c>
      <c r="M156" s="47">
        <v>5</v>
      </c>
      <c r="N156" s="53">
        <v>45180</v>
      </c>
      <c r="P156" t="e">
        <f>+VLOOKUP(B156,'[1]MEGA nháp'!E$2:G$126,3,0)</f>
        <v>#N/A</v>
      </c>
      <c r="Q156" s="70" t="e">
        <f t="shared" si="5"/>
        <v>#N/A</v>
      </c>
    </row>
    <row r="157" spans="1:17" hidden="1" outlineLevel="1" x14ac:dyDescent="0.25">
      <c r="A157" s="64">
        <v>45138</v>
      </c>
      <c r="B157" s="65">
        <v>45358</v>
      </c>
      <c r="C157" s="66" t="s">
        <v>194</v>
      </c>
      <c r="D157" s="66" t="s">
        <v>362</v>
      </c>
      <c r="E157" s="67">
        <v>305967</v>
      </c>
      <c r="F157" s="68" t="s">
        <v>185</v>
      </c>
      <c r="G157" s="67">
        <v>24477</v>
      </c>
      <c r="H157" s="67">
        <f t="shared" si="4"/>
        <v>330444</v>
      </c>
      <c r="I157" s="66" t="s">
        <v>13</v>
      </c>
      <c r="J157" s="66" t="s">
        <v>209</v>
      </c>
      <c r="K157" s="69"/>
      <c r="L157" s="47">
        <v>330440</v>
      </c>
      <c r="M157" s="47">
        <v>-4</v>
      </c>
      <c r="N157" s="53">
        <v>45180</v>
      </c>
      <c r="P157" t="e">
        <f>+VLOOKUP(B157,'[1]MEGA nháp'!E$2:G$126,3,0)</f>
        <v>#N/A</v>
      </c>
      <c r="Q157" s="70" t="e">
        <f t="shared" si="5"/>
        <v>#N/A</v>
      </c>
    </row>
    <row r="158" spans="1:17" hidden="1" outlineLevel="1" x14ac:dyDescent="0.25">
      <c r="A158" s="64">
        <v>45138</v>
      </c>
      <c r="B158" s="65">
        <v>45359</v>
      </c>
      <c r="C158" s="66" t="s">
        <v>194</v>
      </c>
      <c r="D158" s="66" t="s">
        <v>363</v>
      </c>
      <c r="E158" s="67">
        <v>2831970</v>
      </c>
      <c r="F158" s="68" t="s">
        <v>185</v>
      </c>
      <c r="G158" s="67">
        <v>226558</v>
      </c>
      <c r="H158" s="67">
        <f t="shared" si="4"/>
        <v>3058528</v>
      </c>
      <c r="I158" s="66" t="s">
        <v>13</v>
      </c>
      <c r="J158" s="66" t="s">
        <v>209</v>
      </c>
      <c r="K158" s="69"/>
      <c r="L158" s="47">
        <v>3058533</v>
      </c>
      <c r="M158" s="47">
        <v>5</v>
      </c>
      <c r="N158" s="53">
        <v>45180</v>
      </c>
      <c r="P158" t="e">
        <f>+VLOOKUP(B158,'[1]MEGA nháp'!E$2:G$126,3,0)</f>
        <v>#N/A</v>
      </c>
      <c r="Q158" s="70" t="e">
        <f t="shared" si="5"/>
        <v>#N/A</v>
      </c>
    </row>
    <row r="159" spans="1:17" hidden="1" outlineLevel="1" x14ac:dyDescent="0.25">
      <c r="A159" s="64">
        <v>45138</v>
      </c>
      <c r="B159" s="65">
        <v>45360</v>
      </c>
      <c r="C159" s="66" t="s">
        <v>194</v>
      </c>
      <c r="D159" s="66" t="s">
        <v>364</v>
      </c>
      <c r="E159" s="67">
        <v>1296885</v>
      </c>
      <c r="F159" s="68" t="s">
        <v>185</v>
      </c>
      <c r="G159" s="67">
        <v>103751</v>
      </c>
      <c r="H159" s="67">
        <f t="shared" si="4"/>
        <v>1400636</v>
      </c>
      <c r="I159" s="66" t="s">
        <v>13</v>
      </c>
      <c r="J159" s="66" t="s">
        <v>209</v>
      </c>
      <c r="K159" s="69"/>
      <c r="L159" s="47">
        <v>1400639</v>
      </c>
      <c r="M159" s="47">
        <v>3</v>
      </c>
      <c r="N159" s="53">
        <v>45180</v>
      </c>
      <c r="P159" t="e">
        <f>+VLOOKUP(B159,'[1]MEGA nháp'!E$2:G$126,3,0)</f>
        <v>#N/A</v>
      </c>
      <c r="Q159" s="70" t="e">
        <f t="shared" si="5"/>
        <v>#N/A</v>
      </c>
    </row>
    <row r="160" spans="1:17" hidden="1" outlineLevel="1" x14ac:dyDescent="0.25">
      <c r="A160" s="64">
        <v>45138</v>
      </c>
      <c r="B160" s="65">
        <v>45361</v>
      </c>
      <c r="C160" s="66" t="s">
        <v>194</v>
      </c>
      <c r="D160" s="66" t="s">
        <v>365</v>
      </c>
      <c r="E160" s="67">
        <v>100366</v>
      </c>
      <c r="F160" s="68" t="s">
        <v>185</v>
      </c>
      <c r="G160" s="67">
        <v>8029</v>
      </c>
      <c r="H160" s="67">
        <f t="shared" si="4"/>
        <v>108395</v>
      </c>
      <c r="I160" s="66" t="s">
        <v>13</v>
      </c>
      <c r="J160" s="66" t="s">
        <v>209</v>
      </c>
      <c r="K160" s="69"/>
      <c r="L160" s="47">
        <v>108392</v>
      </c>
      <c r="M160" s="47">
        <v>-3</v>
      </c>
      <c r="N160" s="53">
        <v>45180</v>
      </c>
      <c r="P160" t="e">
        <f>+VLOOKUP(B160,'[1]MEGA nháp'!E$2:G$126,3,0)</f>
        <v>#N/A</v>
      </c>
      <c r="Q160" s="70" t="e">
        <f t="shared" si="5"/>
        <v>#N/A</v>
      </c>
    </row>
    <row r="161" spans="1:17" hidden="1" outlineLevel="1" x14ac:dyDescent="0.25">
      <c r="A161" s="64">
        <v>45138</v>
      </c>
      <c r="B161" s="65">
        <v>45362</v>
      </c>
      <c r="C161" s="66" t="s">
        <v>194</v>
      </c>
      <c r="D161" s="66" t="s">
        <v>366</v>
      </c>
      <c r="E161" s="67">
        <v>1887980</v>
      </c>
      <c r="F161" s="68" t="s">
        <v>185</v>
      </c>
      <c r="G161" s="67">
        <v>151038</v>
      </c>
      <c r="H161" s="67">
        <f t="shared" si="4"/>
        <v>2039018</v>
      </c>
      <c r="I161" s="66" t="s">
        <v>13</v>
      </c>
      <c r="J161" s="66" t="s">
        <v>209</v>
      </c>
      <c r="K161" s="69"/>
      <c r="L161" s="47">
        <v>2039013</v>
      </c>
      <c r="M161" s="47">
        <v>-5</v>
      </c>
      <c r="N161" s="53">
        <v>45180</v>
      </c>
      <c r="P161" t="e">
        <f>+VLOOKUP(B161,'[1]MEGA nháp'!E$2:G$126,3,0)</f>
        <v>#N/A</v>
      </c>
      <c r="Q161" s="70" t="e">
        <f t="shared" si="5"/>
        <v>#N/A</v>
      </c>
    </row>
    <row r="162" spans="1:17" hidden="1" outlineLevel="1" x14ac:dyDescent="0.25">
      <c r="A162" s="64">
        <v>45138</v>
      </c>
      <c r="B162" s="65">
        <v>45363</v>
      </c>
      <c r="C162" s="66" t="s">
        <v>194</v>
      </c>
      <c r="D162" s="66" t="s">
        <v>367</v>
      </c>
      <c r="E162" s="67">
        <v>6774185</v>
      </c>
      <c r="F162" s="68" t="s">
        <v>185</v>
      </c>
      <c r="G162" s="67">
        <v>541935</v>
      </c>
      <c r="H162" s="67">
        <f t="shared" si="4"/>
        <v>7316120</v>
      </c>
      <c r="I162" s="66" t="s">
        <v>13</v>
      </c>
      <c r="J162" s="66" t="s">
        <v>209</v>
      </c>
      <c r="K162" s="69"/>
      <c r="L162" s="47">
        <v>7316123</v>
      </c>
      <c r="M162" s="47">
        <v>3</v>
      </c>
      <c r="N162" s="53">
        <v>45180</v>
      </c>
      <c r="P162" t="e">
        <f>+VLOOKUP(B162,'[1]MEGA nháp'!E$2:G$126,3,0)</f>
        <v>#N/A</v>
      </c>
      <c r="Q162" s="70" t="e">
        <f t="shared" si="5"/>
        <v>#N/A</v>
      </c>
    </row>
    <row r="163" spans="1:17" hidden="1" outlineLevel="1" x14ac:dyDescent="0.25">
      <c r="A163" s="64">
        <v>45138</v>
      </c>
      <c r="B163" s="65">
        <v>45364</v>
      </c>
      <c r="C163" s="66" t="s">
        <v>194</v>
      </c>
      <c r="D163" s="66" t="s">
        <v>368</v>
      </c>
      <c r="E163" s="67">
        <v>100366</v>
      </c>
      <c r="F163" s="68" t="s">
        <v>185</v>
      </c>
      <c r="G163" s="67">
        <v>8029</v>
      </c>
      <c r="H163" s="67">
        <f t="shared" si="4"/>
        <v>108395</v>
      </c>
      <c r="I163" s="66" t="s">
        <v>13</v>
      </c>
      <c r="J163" s="66" t="s">
        <v>209</v>
      </c>
      <c r="K163" s="69"/>
      <c r="L163" s="47">
        <v>108392</v>
      </c>
      <c r="M163" s="47">
        <v>-3</v>
      </c>
      <c r="N163" s="53">
        <v>45180</v>
      </c>
      <c r="P163" t="e">
        <f>+VLOOKUP(B163,'[1]MEGA nháp'!E$2:G$126,3,0)</f>
        <v>#N/A</v>
      </c>
      <c r="Q163" s="70" t="e">
        <f t="shared" si="5"/>
        <v>#N/A</v>
      </c>
    </row>
    <row r="164" spans="1:17" hidden="1" outlineLevel="1" x14ac:dyDescent="0.25">
      <c r="A164" s="64">
        <v>45138</v>
      </c>
      <c r="B164" s="65">
        <v>45365</v>
      </c>
      <c r="C164" s="66" t="s">
        <v>194</v>
      </c>
      <c r="D164" s="66" t="s">
        <v>369</v>
      </c>
      <c r="E164" s="67">
        <v>873185</v>
      </c>
      <c r="F164" s="68" t="s">
        <v>185</v>
      </c>
      <c r="G164" s="67">
        <v>69855</v>
      </c>
      <c r="H164" s="67">
        <f t="shared" si="4"/>
        <v>943040</v>
      </c>
      <c r="I164" s="66" t="s">
        <v>13</v>
      </c>
      <c r="J164" s="66" t="s">
        <v>209</v>
      </c>
      <c r="K164" s="69"/>
      <c r="L164" s="47">
        <v>943043</v>
      </c>
      <c r="M164" s="47">
        <v>3</v>
      </c>
      <c r="N164" s="53">
        <v>45180</v>
      </c>
      <c r="P164" t="e">
        <f>+VLOOKUP(B164,'[1]MEGA nháp'!E$2:G$126,3,0)</f>
        <v>#N/A</v>
      </c>
      <c r="Q164" s="70" t="e">
        <f t="shared" si="5"/>
        <v>#N/A</v>
      </c>
    </row>
    <row r="165" spans="1:17" hidden="1" outlineLevel="1" x14ac:dyDescent="0.25">
      <c r="A165" s="64">
        <v>45138</v>
      </c>
      <c r="B165" s="65">
        <v>45366</v>
      </c>
      <c r="C165" s="66" t="s">
        <v>194</v>
      </c>
      <c r="D165" s="66" t="s">
        <v>370</v>
      </c>
      <c r="E165" s="67">
        <v>1110580</v>
      </c>
      <c r="F165" s="68" t="s">
        <v>185</v>
      </c>
      <c r="G165" s="67">
        <v>88846</v>
      </c>
      <c r="H165" s="67">
        <f t="shared" si="4"/>
        <v>1199426</v>
      </c>
      <c r="I165" s="66" t="s">
        <v>13</v>
      </c>
      <c r="J165" s="66" t="s">
        <v>209</v>
      </c>
      <c r="K165" s="69"/>
      <c r="L165" s="47">
        <v>1199421</v>
      </c>
      <c r="M165" s="47">
        <v>-5</v>
      </c>
      <c r="N165" s="53">
        <v>45180</v>
      </c>
      <c r="P165" t="e">
        <f>+VLOOKUP(B165,'[1]MEGA nháp'!E$2:G$126,3,0)</f>
        <v>#N/A</v>
      </c>
      <c r="Q165" s="70" t="e">
        <f t="shared" si="5"/>
        <v>#N/A</v>
      </c>
    </row>
    <row r="166" spans="1:17" hidden="1" outlineLevel="1" x14ac:dyDescent="0.25">
      <c r="A166" s="64">
        <v>45143</v>
      </c>
      <c r="B166" s="65">
        <v>46794</v>
      </c>
      <c r="C166" s="66" t="s">
        <v>194</v>
      </c>
      <c r="D166" s="66" t="s">
        <v>371</v>
      </c>
      <c r="E166" s="67">
        <v>9009600</v>
      </c>
      <c r="F166" s="68" t="s">
        <v>185</v>
      </c>
      <c r="G166" s="67">
        <v>720768</v>
      </c>
      <c r="H166" s="67">
        <f t="shared" si="4"/>
        <v>9730368</v>
      </c>
      <c r="I166" s="66" t="s">
        <v>18</v>
      </c>
      <c r="J166" s="66" t="s">
        <v>186</v>
      </c>
      <c r="K166" s="69"/>
      <c r="L166" s="47">
        <v>9730368</v>
      </c>
      <c r="M166" s="47">
        <v>0</v>
      </c>
      <c r="N166" s="53">
        <v>45180</v>
      </c>
      <c r="P166" t="e">
        <f>+VLOOKUP(B166,'[1]MEGA nháp'!E$2:G$126,3,0)</f>
        <v>#N/A</v>
      </c>
      <c r="Q166" s="70" t="e">
        <f t="shared" si="5"/>
        <v>#N/A</v>
      </c>
    </row>
    <row r="167" spans="1:17" hidden="1" outlineLevel="1" x14ac:dyDescent="0.25">
      <c r="A167" s="64">
        <v>45143</v>
      </c>
      <c r="B167" s="65">
        <v>46795</v>
      </c>
      <c r="C167" s="66" t="s">
        <v>194</v>
      </c>
      <c r="D167" s="66" t="s">
        <v>372</v>
      </c>
      <c r="E167" s="67">
        <v>2024120</v>
      </c>
      <c r="F167" s="68" t="s">
        <v>185</v>
      </c>
      <c r="G167" s="67">
        <v>161930</v>
      </c>
      <c r="H167" s="67">
        <f t="shared" si="4"/>
        <v>2186050</v>
      </c>
      <c r="I167" s="66" t="s">
        <v>18</v>
      </c>
      <c r="J167" s="66" t="s">
        <v>186</v>
      </c>
      <c r="K167" s="69"/>
      <c r="L167" s="47">
        <v>2186055</v>
      </c>
      <c r="M167" s="47">
        <v>5</v>
      </c>
      <c r="N167" s="53">
        <v>45180</v>
      </c>
      <c r="P167" t="e">
        <f>+VLOOKUP(B167,'[1]MEGA nháp'!E$2:G$126,3,0)</f>
        <v>#N/A</v>
      </c>
      <c r="Q167" s="70" t="e">
        <f t="shared" si="5"/>
        <v>#N/A</v>
      </c>
    </row>
    <row r="168" spans="1:17" hidden="1" outlineLevel="1" x14ac:dyDescent="0.25">
      <c r="A168" s="64">
        <v>45143</v>
      </c>
      <c r="B168" s="65">
        <v>46796</v>
      </c>
      <c r="C168" s="66" t="s">
        <v>194</v>
      </c>
      <c r="D168" s="66" t="s">
        <v>373</v>
      </c>
      <c r="E168" s="67">
        <v>3068476</v>
      </c>
      <c r="F168" s="68" t="s">
        <v>185</v>
      </c>
      <c r="G168" s="67">
        <v>245478</v>
      </c>
      <c r="H168" s="67">
        <f t="shared" si="4"/>
        <v>3313954</v>
      </c>
      <c r="I168" s="66" t="s">
        <v>22</v>
      </c>
      <c r="J168" s="66" t="s">
        <v>182</v>
      </c>
      <c r="K168" s="69"/>
      <c r="L168" s="47">
        <v>3313953</v>
      </c>
      <c r="M168" s="47">
        <v>-1</v>
      </c>
      <c r="N168" s="53">
        <v>45180</v>
      </c>
      <c r="P168" t="e">
        <f>+VLOOKUP(B168,'[1]MEGA nháp'!E$2:G$126,3,0)</f>
        <v>#N/A</v>
      </c>
      <c r="Q168" s="70" t="e">
        <f t="shared" si="5"/>
        <v>#N/A</v>
      </c>
    </row>
    <row r="169" spans="1:17" hidden="1" outlineLevel="1" x14ac:dyDescent="0.25">
      <c r="A169" s="64">
        <v>45143</v>
      </c>
      <c r="B169" s="65">
        <v>46797</v>
      </c>
      <c r="C169" s="66" t="s">
        <v>194</v>
      </c>
      <c r="D169" s="66" t="s">
        <v>374</v>
      </c>
      <c r="E169" s="67">
        <v>654610</v>
      </c>
      <c r="F169" s="68" t="s">
        <v>185</v>
      </c>
      <c r="G169" s="67">
        <v>52369</v>
      </c>
      <c r="H169" s="67">
        <f t="shared" si="4"/>
        <v>706979</v>
      </c>
      <c r="I169" s="66" t="s">
        <v>17</v>
      </c>
      <c r="J169" s="66" t="s">
        <v>199</v>
      </c>
      <c r="K169" s="69"/>
      <c r="L169" s="47">
        <v>706982</v>
      </c>
      <c r="M169" s="47">
        <v>3</v>
      </c>
      <c r="N169" s="53">
        <v>45180</v>
      </c>
      <c r="P169" t="e">
        <f>+VLOOKUP(B169,'[1]MEGA nháp'!E$2:G$126,3,0)</f>
        <v>#N/A</v>
      </c>
      <c r="Q169" s="70" t="e">
        <f t="shared" si="5"/>
        <v>#N/A</v>
      </c>
    </row>
    <row r="170" spans="1:17" hidden="1" outlineLevel="1" x14ac:dyDescent="0.25">
      <c r="A170" s="64">
        <v>45143</v>
      </c>
      <c r="B170" s="65">
        <v>46798</v>
      </c>
      <c r="C170" s="66" t="s">
        <v>194</v>
      </c>
      <c r="D170" s="66" t="s">
        <v>375</v>
      </c>
      <c r="E170" s="67">
        <v>1887980</v>
      </c>
      <c r="F170" s="68" t="s">
        <v>185</v>
      </c>
      <c r="G170" s="67">
        <v>151038</v>
      </c>
      <c r="H170" s="67">
        <f t="shared" si="4"/>
        <v>2039018</v>
      </c>
      <c r="I170" s="66" t="s">
        <v>17</v>
      </c>
      <c r="J170" s="66" t="s">
        <v>199</v>
      </c>
      <c r="K170" s="69"/>
      <c r="L170" s="47">
        <v>2039013</v>
      </c>
      <c r="M170" s="47">
        <v>-5</v>
      </c>
      <c r="N170" s="53">
        <v>45180</v>
      </c>
      <c r="P170" t="e">
        <f>+VLOOKUP(B170,'[1]MEGA nháp'!E$2:G$126,3,0)</f>
        <v>#N/A</v>
      </c>
      <c r="Q170" s="70" t="e">
        <f t="shared" si="5"/>
        <v>#N/A</v>
      </c>
    </row>
    <row r="171" spans="1:17" hidden="1" outlineLevel="1" x14ac:dyDescent="0.25">
      <c r="A171" s="64">
        <v>45143</v>
      </c>
      <c r="B171" s="65">
        <v>46799</v>
      </c>
      <c r="C171" s="66" t="s">
        <v>194</v>
      </c>
      <c r="D171" s="66" t="s">
        <v>376</v>
      </c>
      <c r="E171" s="67">
        <v>1887980</v>
      </c>
      <c r="F171" s="68" t="s">
        <v>185</v>
      </c>
      <c r="G171" s="67">
        <v>151038</v>
      </c>
      <c r="H171" s="67">
        <f t="shared" si="4"/>
        <v>2039018</v>
      </c>
      <c r="I171" s="66" t="s">
        <v>24</v>
      </c>
      <c r="J171" s="66" t="s">
        <v>189</v>
      </c>
      <c r="K171" s="69"/>
      <c r="L171" s="47">
        <v>2039013</v>
      </c>
      <c r="M171" s="47">
        <v>-5</v>
      </c>
      <c r="N171" s="53">
        <v>45180</v>
      </c>
      <c r="P171" t="e">
        <f>+VLOOKUP(B171,'[1]MEGA nháp'!E$2:G$126,3,0)</f>
        <v>#N/A</v>
      </c>
      <c r="Q171" s="70" t="e">
        <f t="shared" si="5"/>
        <v>#N/A</v>
      </c>
    </row>
    <row r="172" spans="1:17" hidden="1" outlineLevel="1" x14ac:dyDescent="0.25">
      <c r="A172" s="64">
        <v>45143</v>
      </c>
      <c r="B172" s="65">
        <v>46800</v>
      </c>
      <c r="C172" s="66" t="s">
        <v>194</v>
      </c>
      <c r="D172" s="66" t="s">
        <v>377</v>
      </c>
      <c r="E172" s="67">
        <v>4719950</v>
      </c>
      <c r="F172" s="68" t="s">
        <v>185</v>
      </c>
      <c r="G172" s="67">
        <v>377596</v>
      </c>
      <c r="H172" s="67">
        <f t="shared" si="4"/>
        <v>5097546</v>
      </c>
      <c r="I172" s="66" t="s">
        <v>12</v>
      </c>
      <c r="J172" s="66" t="s">
        <v>193</v>
      </c>
      <c r="K172" s="69"/>
      <c r="L172" s="47">
        <v>5097546</v>
      </c>
      <c r="M172" s="47">
        <v>0</v>
      </c>
      <c r="N172" s="53">
        <v>45180</v>
      </c>
      <c r="P172" t="e">
        <f>+VLOOKUP(B172,'[1]MEGA nháp'!E$2:G$126,3,0)</f>
        <v>#N/A</v>
      </c>
      <c r="Q172" s="70" t="e">
        <f t="shared" si="5"/>
        <v>#N/A</v>
      </c>
    </row>
    <row r="173" spans="1:17" hidden="1" outlineLevel="1" x14ac:dyDescent="0.25">
      <c r="A173" s="64">
        <v>45143</v>
      </c>
      <c r="B173" s="65">
        <v>46801</v>
      </c>
      <c r="C173" s="66" t="s">
        <v>194</v>
      </c>
      <c r="D173" s="66" t="s">
        <v>378</v>
      </c>
      <c r="E173" s="67">
        <v>943990</v>
      </c>
      <c r="F173" s="68" t="s">
        <v>185</v>
      </c>
      <c r="G173" s="67">
        <v>75519</v>
      </c>
      <c r="H173" s="67">
        <f t="shared" si="4"/>
        <v>1019509</v>
      </c>
      <c r="I173" s="66" t="s">
        <v>14</v>
      </c>
      <c r="J173" s="66" t="s">
        <v>241</v>
      </c>
      <c r="K173" s="69"/>
      <c r="L173" s="47">
        <v>1019507</v>
      </c>
      <c r="M173" s="47">
        <v>-2</v>
      </c>
      <c r="N173" s="53">
        <v>45180</v>
      </c>
      <c r="P173" t="e">
        <f>+VLOOKUP(B173,'[1]MEGA nháp'!E$2:G$126,3,0)</f>
        <v>#N/A</v>
      </c>
      <c r="Q173" s="70" t="e">
        <f t="shared" si="5"/>
        <v>#N/A</v>
      </c>
    </row>
    <row r="174" spans="1:17" hidden="1" outlineLevel="1" x14ac:dyDescent="0.25">
      <c r="A174" s="64">
        <v>45143</v>
      </c>
      <c r="B174" s="65">
        <v>46802</v>
      </c>
      <c r="C174" s="66" t="s">
        <v>194</v>
      </c>
      <c r="D174" s="66" t="s">
        <v>379</v>
      </c>
      <c r="E174" s="67">
        <v>250915</v>
      </c>
      <c r="F174" s="68" t="s">
        <v>185</v>
      </c>
      <c r="G174" s="67">
        <v>20073</v>
      </c>
      <c r="H174" s="67">
        <f t="shared" si="4"/>
        <v>270988</v>
      </c>
      <c r="I174" s="66" t="s">
        <v>14</v>
      </c>
      <c r="J174" s="66" t="s">
        <v>241</v>
      </c>
      <c r="K174" s="69"/>
      <c r="L174" s="47">
        <v>270986</v>
      </c>
      <c r="M174" s="47">
        <v>-2</v>
      </c>
      <c r="N174" s="53">
        <v>45180</v>
      </c>
      <c r="P174" t="e">
        <f>+VLOOKUP(B174,'[1]MEGA nháp'!E$2:G$126,3,0)</f>
        <v>#N/A</v>
      </c>
      <c r="Q174" s="70" t="e">
        <f t="shared" si="5"/>
        <v>#N/A</v>
      </c>
    </row>
    <row r="175" spans="1:17" hidden="1" outlineLevel="1" x14ac:dyDescent="0.25">
      <c r="A175" s="64">
        <v>45143</v>
      </c>
      <c r="B175" s="65">
        <v>46803</v>
      </c>
      <c r="C175" s="66" t="s">
        <v>194</v>
      </c>
      <c r="D175" s="66" t="s">
        <v>380</v>
      </c>
      <c r="E175" s="67">
        <v>943990</v>
      </c>
      <c r="F175" s="68" t="s">
        <v>185</v>
      </c>
      <c r="G175" s="67">
        <v>75519</v>
      </c>
      <c r="H175" s="67">
        <f t="shared" si="4"/>
        <v>1019509</v>
      </c>
      <c r="I175" s="66" t="s">
        <v>15</v>
      </c>
      <c r="J175" s="66" t="s">
        <v>217</v>
      </c>
      <c r="K175" s="69"/>
      <c r="L175" s="47">
        <v>1019507</v>
      </c>
      <c r="M175" s="47">
        <v>-2</v>
      </c>
      <c r="N175" s="53">
        <v>45180</v>
      </c>
      <c r="P175" t="e">
        <f>+VLOOKUP(B175,'[1]MEGA nháp'!E$2:G$126,3,0)</f>
        <v>#N/A</v>
      </c>
      <c r="Q175" s="70" t="e">
        <f t="shared" si="5"/>
        <v>#N/A</v>
      </c>
    </row>
    <row r="176" spans="1:17" hidden="1" outlineLevel="1" x14ac:dyDescent="0.25">
      <c r="A176" s="64">
        <v>45143</v>
      </c>
      <c r="B176" s="65">
        <v>46804</v>
      </c>
      <c r="C176" s="66" t="s">
        <v>194</v>
      </c>
      <c r="D176" s="66" t="s">
        <v>381</v>
      </c>
      <c r="E176" s="67">
        <v>943990</v>
      </c>
      <c r="F176" s="68" t="s">
        <v>185</v>
      </c>
      <c r="G176" s="67">
        <v>75519</v>
      </c>
      <c r="H176" s="67">
        <f t="shared" si="4"/>
        <v>1019509</v>
      </c>
      <c r="I176" s="66" t="s">
        <v>15</v>
      </c>
      <c r="J176" s="66" t="s">
        <v>217</v>
      </c>
      <c r="K176" s="69"/>
      <c r="L176" s="47">
        <v>1019507</v>
      </c>
      <c r="M176" s="47">
        <v>-2</v>
      </c>
      <c r="N176" s="53">
        <v>45180</v>
      </c>
      <c r="P176" t="e">
        <f>+VLOOKUP(B176,'[1]MEGA nháp'!E$2:G$126,3,0)</f>
        <v>#N/A</v>
      </c>
      <c r="Q176" s="70" t="e">
        <f t="shared" si="5"/>
        <v>#N/A</v>
      </c>
    </row>
    <row r="177" spans="1:17" hidden="1" outlineLevel="1" x14ac:dyDescent="0.25">
      <c r="A177" s="64">
        <v>45143</v>
      </c>
      <c r="B177" s="65">
        <v>46805</v>
      </c>
      <c r="C177" s="66" t="s">
        <v>194</v>
      </c>
      <c r="D177" s="66" t="s">
        <v>382</v>
      </c>
      <c r="E177" s="67">
        <v>654610</v>
      </c>
      <c r="F177" s="68" t="s">
        <v>185</v>
      </c>
      <c r="G177" s="67">
        <v>52369</v>
      </c>
      <c r="H177" s="67">
        <f t="shared" si="4"/>
        <v>706979</v>
      </c>
      <c r="I177" s="66" t="s">
        <v>18</v>
      </c>
      <c r="J177" s="66" t="s">
        <v>186</v>
      </c>
      <c r="K177" s="69"/>
      <c r="L177" s="47">
        <v>706982</v>
      </c>
      <c r="M177" s="47">
        <v>3</v>
      </c>
      <c r="N177" s="53">
        <v>45180</v>
      </c>
      <c r="P177" t="e">
        <f>+VLOOKUP(B177,'[1]MEGA nháp'!E$2:G$126,3,0)</f>
        <v>#N/A</v>
      </c>
      <c r="Q177" s="70" t="e">
        <f t="shared" si="5"/>
        <v>#N/A</v>
      </c>
    </row>
    <row r="178" spans="1:17" hidden="1" outlineLevel="1" x14ac:dyDescent="0.25">
      <c r="A178" s="64">
        <v>45143</v>
      </c>
      <c r="B178" s="65">
        <v>46806</v>
      </c>
      <c r="C178" s="66" t="s">
        <v>194</v>
      </c>
      <c r="D178" s="66" t="s">
        <v>383</v>
      </c>
      <c r="E178" s="67">
        <v>1499255</v>
      </c>
      <c r="F178" s="68" t="s">
        <v>185</v>
      </c>
      <c r="G178" s="67">
        <v>119940</v>
      </c>
      <c r="H178" s="67">
        <f t="shared" si="4"/>
        <v>1619195</v>
      </c>
      <c r="I178" s="66" t="s">
        <v>23</v>
      </c>
      <c r="J178" s="66" t="s">
        <v>211</v>
      </c>
      <c r="K178" s="69"/>
      <c r="L178" s="47">
        <v>1619190</v>
      </c>
      <c r="M178" s="47">
        <v>-5</v>
      </c>
      <c r="N178" s="53">
        <v>45194</v>
      </c>
      <c r="P178" t="e">
        <f>+VLOOKUP(B178,'[1]MEGA nháp'!E$2:G$126,3,0)</f>
        <v>#N/A</v>
      </c>
      <c r="Q178" s="70" t="e">
        <f t="shared" si="5"/>
        <v>#N/A</v>
      </c>
    </row>
    <row r="179" spans="1:17" hidden="1" outlineLevel="1" x14ac:dyDescent="0.25">
      <c r="A179" s="64">
        <v>45143</v>
      </c>
      <c r="B179" s="65">
        <v>46807</v>
      </c>
      <c r="C179" s="66" t="s">
        <v>194</v>
      </c>
      <c r="D179" s="66" t="s">
        <v>384</v>
      </c>
      <c r="E179" s="67">
        <v>1072050</v>
      </c>
      <c r="F179" s="68" t="s">
        <v>185</v>
      </c>
      <c r="G179" s="67">
        <v>85764</v>
      </c>
      <c r="H179" s="67">
        <f t="shared" si="4"/>
        <v>1157814</v>
      </c>
      <c r="I179" s="66" t="s">
        <v>26</v>
      </c>
      <c r="J179" s="66" t="s">
        <v>236</v>
      </c>
      <c r="K179" s="69"/>
      <c r="L179" s="47">
        <v>1157814</v>
      </c>
      <c r="M179" s="47">
        <v>0</v>
      </c>
      <c r="N179" s="53">
        <v>45180</v>
      </c>
      <c r="P179" t="e">
        <f>+VLOOKUP(B179,'[1]MEGA nháp'!E$2:G$126,3,0)</f>
        <v>#N/A</v>
      </c>
      <c r="Q179" s="70" t="e">
        <f t="shared" si="5"/>
        <v>#N/A</v>
      </c>
    </row>
    <row r="180" spans="1:17" hidden="1" outlineLevel="1" x14ac:dyDescent="0.25">
      <c r="A180" s="64">
        <v>45143</v>
      </c>
      <c r="B180" s="65">
        <v>46808</v>
      </c>
      <c r="C180" s="66" t="s">
        <v>194</v>
      </c>
      <c r="D180" s="66" t="s">
        <v>385</v>
      </c>
      <c r="E180" s="67">
        <v>943990</v>
      </c>
      <c r="F180" s="68" t="s">
        <v>185</v>
      </c>
      <c r="G180" s="67">
        <v>75519</v>
      </c>
      <c r="H180" s="67">
        <f t="shared" si="4"/>
        <v>1019509</v>
      </c>
      <c r="I180" s="66" t="s">
        <v>26</v>
      </c>
      <c r="J180" s="66" t="s">
        <v>236</v>
      </c>
      <c r="K180" s="69"/>
      <c r="L180" s="47">
        <v>1019507</v>
      </c>
      <c r="M180" s="47">
        <v>-2</v>
      </c>
      <c r="N180" s="53">
        <v>45180</v>
      </c>
      <c r="P180" t="e">
        <f>+VLOOKUP(B180,'[1]MEGA nháp'!E$2:G$126,3,0)</f>
        <v>#N/A</v>
      </c>
      <c r="Q180" s="70" t="e">
        <f t="shared" si="5"/>
        <v>#N/A</v>
      </c>
    </row>
    <row r="181" spans="1:17" hidden="1" outlineLevel="1" x14ac:dyDescent="0.25">
      <c r="A181" s="64">
        <v>45143</v>
      </c>
      <c r="B181" s="65">
        <v>46809</v>
      </c>
      <c r="C181" s="66" t="s">
        <v>194</v>
      </c>
      <c r="D181" s="66" t="s">
        <v>386</v>
      </c>
      <c r="E181" s="67">
        <v>1348706</v>
      </c>
      <c r="F181" s="68" t="s">
        <v>185</v>
      </c>
      <c r="G181" s="67">
        <v>107896</v>
      </c>
      <c r="H181" s="67">
        <f t="shared" si="4"/>
        <v>1456602</v>
      </c>
      <c r="I181" s="66" t="s">
        <v>22</v>
      </c>
      <c r="J181" s="66" t="s">
        <v>182</v>
      </c>
      <c r="K181" s="69"/>
      <c r="L181" s="47">
        <v>1456596</v>
      </c>
      <c r="M181" s="47">
        <v>-6</v>
      </c>
      <c r="N181" s="53">
        <v>45180</v>
      </c>
      <c r="P181" t="e">
        <f>+VLOOKUP(B181,'[1]MEGA nháp'!E$2:G$126,3,0)</f>
        <v>#N/A</v>
      </c>
      <c r="Q181" s="70" t="e">
        <f t="shared" si="5"/>
        <v>#N/A</v>
      </c>
    </row>
    <row r="182" spans="1:17" hidden="1" outlineLevel="1" x14ac:dyDescent="0.25">
      <c r="A182" s="64">
        <v>45143</v>
      </c>
      <c r="B182" s="65">
        <v>46811</v>
      </c>
      <c r="C182" s="66" t="s">
        <v>194</v>
      </c>
      <c r="D182" s="66" t="s">
        <v>387</v>
      </c>
      <c r="E182" s="67">
        <v>943990</v>
      </c>
      <c r="F182" s="68" t="s">
        <v>185</v>
      </c>
      <c r="G182" s="67">
        <v>75519</v>
      </c>
      <c r="H182" s="67">
        <f t="shared" si="4"/>
        <v>1019509</v>
      </c>
      <c r="I182" s="66" t="s">
        <v>17</v>
      </c>
      <c r="J182" s="66" t="s">
        <v>199</v>
      </c>
      <c r="K182" s="69"/>
      <c r="L182" s="47">
        <v>1019507</v>
      </c>
      <c r="M182" s="47">
        <v>-2</v>
      </c>
      <c r="N182" s="53">
        <v>45194</v>
      </c>
      <c r="P182" t="e">
        <f>+VLOOKUP(B182,'[1]MEGA nháp'!E$2:G$126,3,0)</f>
        <v>#N/A</v>
      </c>
      <c r="Q182" s="70" t="e">
        <f t="shared" si="5"/>
        <v>#N/A</v>
      </c>
    </row>
    <row r="183" spans="1:17" hidden="1" outlineLevel="1" x14ac:dyDescent="0.25">
      <c r="A183" s="64">
        <v>45143</v>
      </c>
      <c r="B183" s="65">
        <v>46814</v>
      </c>
      <c r="C183" s="66" t="s">
        <v>194</v>
      </c>
      <c r="D183" s="66" t="s">
        <v>388</v>
      </c>
      <c r="E183" s="67">
        <v>1750170</v>
      </c>
      <c r="F183" s="68" t="s">
        <v>185</v>
      </c>
      <c r="G183" s="67">
        <v>140014</v>
      </c>
      <c r="H183" s="67">
        <f t="shared" si="4"/>
        <v>1890184</v>
      </c>
      <c r="I183" s="66" t="s">
        <v>24</v>
      </c>
      <c r="J183" s="66" t="s">
        <v>189</v>
      </c>
      <c r="K183" s="69"/>
      <c r="L183" s="47">
        <v>1890189</v>
      </c>
      <c r="M183" s="47">
        <v>5</v>
      </c>
      <c r="N183" s="53">
        <v>45180</v>
      </c>
      <c r="P183" t="e">
        <f>+VLOOKUP(B183,'[1]MEGA nháp'!E$2:G$126,3,0)</f>
        <v>#N/A</v>
      </c>
      <c r="Q183" s="70" t="e">
        <f t="shared" si="5"/>
        <v>#N/A</v>
      </c>
    </row>
    <row r="184" spans="1:17" hidden="1" outlineLevel="1" x14ac:dyDescent="0.25">
      <c r="A184" s="64">
        <v>45143</v>
      </c>
      <c r="B184" s="65">
        <v>46815</v>
      </c>
      <c r="C184" s="66" t="s">
        <v>194</v>
      </c>
      <c r="D184" s="66" t="s">
        <v>389</v>
      </c>
      <c r="E184" s="67">
        <v>1194905</v>
      </c>
      <c r="F184" s="68" t="s">
        <v>185</v>
      </c>
      <c r="G184" s="67">
        <v>95592</v>
      </c>
      <c r="H184" s="67">
        <f t="shared" si="4"/>
        <v>1290497</v>
      </c>
      <c r="I184" s="66" t="s">
        <v>21</v>
      </c>
      <c r="J184" s="66" t="s">
        <v>279</v>
      </c>
      <c r="K184" s="69"/>
      <c r="L184" s="47">
        <v>1290492</v>
      </c>
      <c r="M184" s="47">
        <v>-5</v>
      </c>
      <c r="N184" s="53">
        <v>45180</v>
      </c>
      <c r="P184" t="e">
        <f>+VLOOKUP(B184,'[1]MEGA nháp'!E$2:G$126,3,0)</f>
        <v>#N/A</v>
      </c>
      <c r="Q184" s="70" t="e">
        <f t="shared" si="5"/>
        <v>#N/A</v>
      </c>
    </row>
    <row r="185" spans="1:17" hidden="1" outlineLevel="1" x14ac:dyDescent="0.25">
      <c r="A185" s="64">
        <v>45143</v>
      </c>
      <c r="B185" s="65">
        <v>46816</v>
      </c>
      <c r="C185" s="66" t="s">
        <v>194</v>
      </c>
      <c r="D185" s="66" t="s">
        <v>390</v>
      </c>
      <c r="E185" s="67">
        <v>3775960</v>
      </c>
      <c r="F185" s="68" t="s">
        <v>185</v>
      </c>
      <c r="G185" s="67">
        <v>302077</v>
      </c>
      <c r="H185" s="67">
        <f t="shared" si="4"/>
        <v>4078037</v>
      </c>
      <c r="I185" s="66" t="s">
        <v>12</v>
      </c>
      <c r="J185" s="66" t="s">
        <v>193</v>
      </c>
      <c r="K185" s="69"/>
      <c r="L185" s="47">
        <v>4078040</v>
      </c>
      <c r="M185" s="47">
        <v>3</v>
      </c>
      <c r="N185" s="53">
        <v>45180</v>
      </c>
      <c r="P185" t="e">
        <f>+VLOOKUP(B185,'[1]MEGA nháp'!E$2:G$126,3,0)</f>
        <v>#N/A</v>
      </c>
      <c r="Q185" s="70" t="e">
        <f t="shared" si="5"/>
        <v>#N/A</v>
      </c>
    </row>
    <row r="186" spans="1:17" hidden="1" outlineLevel="1" x14ac:dyDescent="0.25">
      <c r="A186" s="64">
        <v>45143</v>
      </c>
      <c r="B186" s="65">
        <v>46818</v>
      </c>
      <c r="C186" s="66" t="s">
        <v>194</v>
      </c>
      <c r="D186" s="66" t="s">
        <v>391</v>
      </c>
      <c r="E186" s="67">
        <v>1583401</v>
      </c>
      <c r="F186" s="68" t="s">
        <v>185</v>
      </c>
      <c r="G186" s="67">
        <v>126672</v>
      </c>
      <c r="H186" s="67">
        <f t="shared" si="4"/>
        <v>1710073</v>
      </c>
      <c r="I186" s="66" t="s">
        <v>12</v>
      </c>
      <c r="J186" s="66" t="s">
        <v>193</v>
      </c>
      <c r="K186" s="69"/>
      <c r="L186" s="47">
        <v>1710072</v>
      </c>
      <c r="M186" s="47">
        <v>-1</v>
      </c>
      <c r="N186" s="53">
        <v>45180</v>
      </c>
      <c r="P186" t="e">
        <f>+VLOOKUP(B186,'[1]MEGA nháp'!E$2:G$126,3,0)</f>
        <v>#N/A</v>
      </c>
      <c r="Q186" s="70" t="e">
        <f t="shared" si="5"/>
        <v>#N/A</v>
      </c>
    </row>
    <row r="187" spans="1:17" hidden="1" outlineLevel="1" x14ac:dyDescent="0.25">
      <c r="A187" s="64">
        <v>45145</v>
      </c>
      <c r="B187" s="65" t="s">
        <v>392</v>
      </c>
      <c r="C187" s="66" t="s">
        <v>393</v>
      </c>
      <c r="D187" s="66" t="s">
        <v>394</v>
      </c>
      <c r="E187" s="67">
        <v>-5498951</v>
      </c>
      <c r="F187" s="68" t="s">
        <v>185</v>
      </c>
      <c r="G187" s="67">
        <v>-439918</v>
      </c>
      <c r="H187" s="67">
        <f t="shared" si="4"/>
        <v>-5938869</v>
      </c>
      <c r="I187" s="66" t="s">
        <v>12</v>
      </c>
      <c r="J187" s="66" t="s">
        <v>193</v>
      </c>
      <c r="K187" s="69"/>
      <c r="L187" s="47">
        <v>-5938867</v>
      </c>
      <c r="M187" s="47">
        <v>2</v>
      </c>
      <c r="N187" s="53">
        <v>45162</v>
      </c>
      <c r="P187" t="e">
        <f>+VLOOKUP(B187,'[1]MEGA nháp'!E$2:G$126,3,0)</f>
        <v>#N/A</v>
      </c>
      <c r="Q187" s="70" t="e">
        <f t="shared" si="5"/>
        <v>#N/A</v>
      </c>
    </row>
    <row r="188" spans="1:17" hidden="1" outlineLevel="1" x14ac:dyDescent="0.25">
      <c r="A188" s="64">
        <v>45146</v>
      </c>
      <c r="B188" s="65">
        <v>34694</v>
      </c>
      <c r="C188" s="66"/>
      <c r="D188" s="66" t="s">
        <v>395</v>
      </c>
      <c r="E188" s="67">
        <v>-1742656</v>
      </c>
      <c r="F188" s="68" t="s">
        <v>181</v>
      </c>
      <c r="G188" s="67">
        <v>-174266</v>
      </c>
      <c r="H188" s="67">
        <f t="shared" si="4"/>
        <v>-1916922</v>
      </c>
      <c r="I188" s="66" t="s">
        <v>12</v>
      </c>
      <c r="J188" s="66" t="s">
        <v>193</v>
      </c>
      <c r="K188" s="69"/>
      <c r="L188" s="47">
        <v>-1916922</v>
      </c>
      <c r="M188" s="47">
        <v>0</v>
      </c>
      <c r="N188" s="53">
        <v>45162</v>
      </c>
      <c r="P188" t="e">
        <f>+VLOOKUP(B188,'[1]MEGA nháp'!E$2:G$126,3,0)</f>
        <v>#N/A</v>
      </c>
      <c r="Q188" s="70" t="e">
        <f t="shared" si="5"/>
        <v>#N/A</v>
      </c>
    </row>
    <row r="189" spans="1:17" hidden="1" outlineLevel="1" x14ac:dyDescent="0.25">
      <c r="A189" s="64">
        <v>45146</v>
      </c>
      <c r="B189" s="65">
        <v>34695</v>
      </c>
      <c r="C189" s="66"/>
      <c r="D189" s="66" t="s">
        <v>396</v>
      </c>
      <c r="E189" s="67">
        <v>-9236077</v>
      </c>
      <c r="F189" s="68" t="s">
        <v>181</v>
      </c>
      <c r="G189" s="67">
        <v>-923608</v>
      </c>
      <c r="H189" s="67">
        <f t="shared" si="4"/>
        <v>-10159685</v>
      </c>
      <c r="I189" s="66" t="s">
        <v>12</v>
      </c>
      <c r="J189" s="66" t="s">
        <v>193</v>
      </c>
      <c r="K189" s="69"/>
      <c r="L189" s="47">
        <v>-10159685</v>
      </c>
      <c r="M189" s="47">
        <v>0</v>
      </c>
      <c r="N189" s="53">
        <v>45162</v>
      </c>
      <c r="P189" t="e">
        <f>+VLOOKUP(B189,'[1]MEGA nháp'!E$2:G$126,3,0)</f>
        <v>#N/A</v>
      </c>
      <c r="Q189" s="70" t="e">
        <f t="shared" si="5"/>
        <v>#N/A</v>
      </c>
    </row>
    <row r="190" spans="1:17" hidden="1" outlineLevel="1" x14ac:dyDescent="0.25">
      <c r="A190" s="64">
        <v>45146</v>
      </c>
      <c r="B190" s="65">
        <v>34696</v>
      </c>
      <c r="C190" s="66"/>
      <c r="D190" s="66" t="s">
        <v>397</v>
      </c>
      <c r="E190" s="67">
        <v>-3920976</v>
      </c>
      <c r="F190" s="68" t="s">
        <v>181</v>
      </c>
      <c r="G190" s="67">
        <v>-392098</v>
      </c>
      <c r="H190" s="67">
        <f t="shared" si="4"/>
        <v>-4313074</v>
      </c>
      <c r="I190" s="66" t="s">
        <v>12</v>
      </c>
      <c r="J190" s="66" t="s">
        <v>193</v>
      </c>
      <c r="K190" s="69"/>
      <c r="L190" s="47">
        <v>-4313074</v>
      </c>
      <c r="M190" s="47">
        <v>0</v>
      </c>
      <c r="N190" s="53">
        <v>45162</v>
      </c>
      <c r="P190" t="e">
        <f>+VLOOKUP(B190,'[1]MEGA nháp'!E$2:G$126,3,0)</f>
        <v>#N/A</v>
      </c>
      <c r="Q190" s="70" t="e">
        <f t="shared" si="5"/>
        <v>#N/A</v>
      </c>
    </row>
    <row r="191" spans="1:17" hidden="1" outlineLevel="1" x14ac:dyDescent="0.25">
      <c r="A191" s="64">
        <v>45146</v>
      </c>
      <c r="B191" s="65">
        <v>34698</v>
      </c>
      <c r="C191" s="66"/>
      <c r="D191" s="66" t="s">
        <v>398</v>
      </c>
      <c r="E191" s="67">
        <v>-4008109</v>
      </c>
      <c r="F191" s="68" t="s">
        <v>181</v>
      </c>
      <c r="G191" s="67">
        <v>-400811</v>
      </c>
      <c r="H191" s="67">
        <f t="shared" si="4"/>
        <v>-4408920</v>
      </c>
      <c r="I191" s="66" t="s">
        <v>12</v>
      </c>
      <c r="J191" s="66" t="s">
        <v>193</v>
      </c>
      <c r="K191" s="69"/>
      <c r="L191" s="47">
        <v>-4408920</v>
      </c>
      <c r="M191" s="47">
        <v>0</v>
      </c>
      <c r="N191" s="53">
        <v>45162</v>
      </c>
      <c r="P191" t="e">
        <f>+VLOOKUP(B191,'[1]MEGA nháp'!E$2:G$126,3,0)</f>
        <v>#N/A</v>
      </c>
      <c r="Q191" s="70" t="e">
        <f t="shared" si="5"/>
        <v>#N/A</v>
      </c>
    </row>
    <row r="192" spans="1:17" hidden="1" outlineLevel="1" x14ac:dyDescent="0.25">
      <c r="A192" s="64">
        <v>45146</v>
      </c>
      <c r="B192" s="65">
        <v>34699</v>
      </c>
      <c r="C192" s="66"/>
      <c r="D192" s="66" t="s">
        <v>399</v>
      </c>
      <c r="E192" s="67">
        <v>-871328</v>
      </c>
      <c r="F192" s="68" t="s">
        <v>181</v>
      </c>
      <c r="G192" s="67">
        <v>-87133</v>
      </c>
      <c r="H192" s="67">
        <f t="shared" si="4"/>
        <v>-958461</v>
      </c>
      <c r="I192" s="66" t="s">
        <v>12</v>
      </c>
      <c r="J192" s="66" t="s">
        <v>193</v>
      </c>
      <c r="K192" s="69"/>
      <c r="L192" s="47">
        <v>-958461</v>
      </c>
      <c r="M192" s="47">
        <v>0</v>
      </c>
      <c r="N192" s="53">
        <v>45162</v>
      </c>
      <c r="P192" t="e">
        <f>+VLOOKUP(B192,'[1]MEGA nháp'!E$2:G$126,3,0)</f>
        <v>#N/A</v>
      </c>
      <c r="Q192" s="70" t="e">
        <f t="shared" si="5"/>
        <v>#N/A</v>
      </c>
    </row>
    <row r="193" spans="1:17" hidden="1" outlineLevel="1" x14ac:dyDescent="0.25">
      <c r="A193" s="64">
        <v>45146</v>
      </c>
      <c r="B193" s="65">
        <v>278</v>
      </c>
      <c r="C193" s="66" t="s">
        <v>400</v>
      </c>
      <c r="D193" s="66" t="s">
        <v>401</v>
      </c>
      <c r="E193" s="67">
        <v>-1603809</v>
      </c>
      <c r="F193" s="68" t="s">
        <v>185</v>
      </c>
      <c r="G193" s="67">
        <v>-128304</v>
      </c>
      <c r="H193" s="67">
        <f t="shared" si="4"/>
        <v>-1732113</v>
      </c>
      <c r="I193" s="66" t="s">
        <v>13</v>
      </c>
      <c r="J193" s="66" t="s">
        <v>209</v>
      </c>
      <c r="K193" s="69"/>
      <c r="L193" s="47">
        <v>-1732114</v>
      </c>
      <c r="M193" s="47">
        <v>-1</v>
      </c>
      <c r="N193" s="53">
        <v>45162</v>
      </c>
      <c r="P193" t="e">
        <f>+VLOOKUP(B193,'[1]MEGA nháp'!E$2:G$126,3,0)</f>
        <v>#N/A</v>
      </c>
      <c r="Q193" s="70" t="e">
        <f t="shared" si="5"/>
        <v>#N/A</v>
      </c>
    </row>
    <row r="194" spans="1:17" hidden="1" outlineLevel="1" x14ac:dyDescent="0.25">
      <c r="A194" s="64">
        <v>45146</v>
      </c>
      <c r="B194" s="65">
        <v>316</v>
      </c>
      <c r="C194" s="66" t="s">
        <v>237</v>
      </c>
      <c r="D194" s="66" t="s">
        <v>402</v>
      </c>
      <c r="E194" s="67">
        <v>-647031</v>
      </c>
      <c r="F194" s="68" t="s">
        <v>185</v>
      </c>
      <c r="G194" s="67">
        <v>-51762</v>
      </c>
      <c r="H194" s="67">
        <f t="shared" ref="H194:H257" si="6">+E194+G194</f>
        <v>-698793</v>
      </c>
      <c r="I194" s="66" t="s">
        <v>17</v>
      </c>
      <c r="J194" s="66" t="s">
        <v>199</v>
      </c>
      <c r="K194" s="69"/>
      <c r="L194" s="47">
        <v>-698793</v>
      </c>
      <c r="M194" s="47">
        <v>0</v>
      </c>
      <c r="N194" s="53">
        <v>45162</v>
      </c>
      <c r="P194" t="e">
        <f>+VLOOKUP(B194,'[1]MEGA nháp'!E$2:G$126,3,0)</f>
        <v>#N/A</v>
      </c>
      <c r="Q194" s="70" t="e">
        <f t="shared" si="5"/>
        <v>#N/A</v>
      </c>
    </row>
    <row r="195" spans="1:17" hidden="1" outlineLevel="1" x14ac:dyDescent="0.25">
      <c r="A195" s="64">
        <v>45146</v>
      </c>
      <c r="B195" s="65">
        <v>340</v>
      </c>
      <c r="C195" s="66" t="s">
        <v>239</v>
      </c>
      <c r="D195" s="66" t="s">
        <v>403</v>
      </c>
      <c r="E195" s="67">
        <v>-1359360</v>
      </c>
      <c r="F195" s="68" t="s">
        <v>185</v>
      </c>
      <c r="G195" s="67">
        <v>-108749</v>
      </c>
      <c r="H195" s="67">
        <f t="shared" si="6"/>
        <v>-1468109</v>
      </c>
      <c r="I195" s="66" t="s">
        <v>14</v>
      </c>
      <c r="J195" s="66" t="s">
        <v>241</v>
      </c>
      <c r="K195" s="69"/>
      <c r="L195" s="47">
        <v>-1468109</v>
      </c>
      <c r="M195" s="47">
        <v>0</v>
      </c>
      <c r="N195" s="53">
        <v>45162</v>
      </c>
      <c r="P195" t="e">
        <f>+VLOOKUP(B195,'[1]MEGA nháp'!E$2:G$126,3,0)</f>
        <v>#N/A</v>
      </c>
      <c r="Q195" s="70" t="e">
        <f t="shared" ref="Q195:Q258" si="7">+P195-H195</f>
        <v>#N/A</v>
      </c>
    </row>
    <row r="196" spans="1:17" hidden="1" outlineLevel="1" x14ac:dyDescent="0.25">
      <c r="A196" s="64">
        <v>45146</v>
      </c>
      <c r="B196" s="65">
        <v>356</v>
      </c>
      <c r="C196" s="66" t="s">
        <v>239</v>
      </c>
      <c r="D196" s="66" t="s">
        <v>404</v>
      </c>
      <c r="E196" s="67">
        <v>-2359740</v>
      </c>
      <c r="F196" s="68" t="s">
        <v>185</v>
      </c>
      <c r="G196" s="67">
        <v>-188779</v>
      </c>
      <c r="H196" s="67">
        <f t="shared" si="6"/>
        <v>-2548519</v>
      </c>
      <c r="I196" s="66" t="s">
        <v>14</v>
      </c>
      <c r="J196" s="66" t="s">
        <v>241</v>
      </c>
      <c r="K196" s="69"/>
      <c r="L196" s="47">
        <v>-2548519</v>
      </c>
      <c r="M196" s="47">
        <v>0</v>
      </c>
      <c r="N196" s="53">
        <v>45162</v>
      </c>
      <c r="P196" t="e">
        <f>+VLOOKUP(B196,'[1]MEGA nháp'!E$2:G$126,3,0)</f>
        <v>#N/A</v>
      </c>
      <c r="Q196" s="70" t="e">
        <f t="shared" si="7"/>
        <v>#N/A</v>
      </c>
    </row>
    <row r="197" spans="1:17" hidden="1" outlineLevel="1" x14ac:dyDescent="0.25">
      <c r="A197" s="64">
        <v>45146</v>
      </c>
      <c r="B197" s="65">
        <v>455</v>
      </c>
      <c r="C197" s="66" t="s">
        <v>187</v>
      </c>
      <c r="D197" s="66" t="s">
        <v>405</v>
      </c>
      <c r="E197" s="67">
        <v>-1074023</v>
      </c>
      <c r="F197" s="68" t="s">
        <v>185</v>
      </c>
      <c r="G197" s="67">
        <v>-85922</v>
      </c>
      <c r="H197" s="67">
        <f t="shared" si="6"/>
        <v>-1159945</v>
      </c>
      <c r="I197" s="66" t="s">
        <v>24</v>
      </c>
      <c r="J197" s="66" t="s">
        <v>189</v>
      </c>
      <c r="K197" s="69"/>
      <c r="L197" s="47">
        <v>-1159945</v>
      </c>
      <c r="M197" s="47">
        <v>0</v>
      </c>
      <c r="N197" s="53">
        <v>45162</v>
      </c>
      <c r="P197" t="e">
        <f>+VLOOKUP(B197,'[1]MEGA nháp'!E$2:G$126,3,0)</f>
        <v>#N/A</v>
      </c>
      <c r="Q197" s="70" t="e">
        <f t="shared" si="7"/>
        <v>#N/A</v>
      </c>
    </row>
    <row r="198" spans="1:17" hidden="1" outlineLevel="1" x14ac:dyDescent="0.25">
      <c r="A198" s="64">
        <v>45146</v>
      </c>
      <c r="B198" s="65">
        <v>461</v>
      </c>
      <c r="C198" s="66" t="s">
        <v>187</v>
      </c>
      <c r="D198" s="66" t="s">
        <v>406</v>
      </c>
      <c r="E198" s="67">
        <v>-188798</v>
      </c>
      <c r="F198" s="68" t="s">
        <v>185</v>
      </c>
      <c r="G198" s="67">
        <v>-15104</v>
      </c>
      <c r="H198" s="67">
        <f t="shared" si="6"/>
        <v>-203902</v>
      </c>
      <c r="I198" s="66" t="s">
        <v>24</v>
      </c>
      <c r="J198" s="66" t="s">
        <v>189</v>
      </c>
      <c r="K198" s="69"/>
      <c r="L198" s="47">
        <v>-203902</v>
      </c>
      <c r="M198" s="47">
        <v>0</v>
      </c>
      <c r="N198" s="53">
        <v>45162</v>
      </c>
      <c r="P198" t="e">
        <f>+VLOOKUP(B198,'[1]MEGA nháp'!E$2:G$126,3,0)</f>
        <v>#N/A</v>
      </c>
      <c r="Q198" s="70" t="e">
        <f t="shared" si="7"/>
        <v>#N/A</v>
      </c>
    </row>
    <row r="199" spans="1:17" hidden="1" outlineLevel="1" x14ac:dyDescent="0.25">
      <c r="A199" s="64">
        <v>45147</v>
      </c>
      <c r="B199" s="65">
        <v>360</v>
      </c>
      <c r="C199" s="66" t="s">
        <v>183</v>
      </c>
      <c r="D199" s="66" t="s">
        <v>407</v>
      </c>
      <c r="E199" s="67">
        <v>-3996960</v>
      </c>
      <c r="F199" s="68" t="s">
        <v>185</v>
      </c>
      <c r="G199" s="67">
        <v>-319757</v>
      </c>
      <c r="H199" s="67">
        <f t="shared" si="6"/>
        <v>-4316717</v>
      </c>
      <c r="I199" s="66" t="s">
        <v>18</v>
      </c>
      <c r="J199" s="66" t="s">
        <v>186</v>
      </c>
      <c r="K199" s="69"/>
      <c r="L199" s="47">
        <v>-4316717</v>
      </c>
      <c r="M199" s="47">
        <v>0</v>
      </c>
      <c r="N199" s="53">
        <v>45162</v>
      </c>
      <c r="P199" t="e">
        <f>+VLOOKUP(B199,'[1]MEGA nháp'!E$2:G$126,3,0)</f>
        <v>#N/A</v>
      </c>
      <c r="Q199" s="70" t="e">
        <f t="shared" si="7"/>
        <v>#N/A</v>
      </c>
    </row>
    <row r="200" spans="1:17" hidden="1" outlineLevel="1" x14ac:dyDescent="0.25">
      <c r="A200" s="64">
        <v>45148</v>
      </c>
      <c r="B200" s="65">
        <v>34697</v>
      </c>
      <c r="C200" s="66"/>
      <c r="D200" s="66" t="s">
        <v>408</v>
      </c>
      <c r="E200" s="67">
        <v>-6970624</v>
      </c>
      <c r="F200" s="68" t="s">
        <v>181</v>
      </c>
      <c r="G200" s="67">
        <v>-697062</v>
      </c>
      <c r="H200" s="67">
        <f t="shared" si="6"/>
        <v>-7667686</v>
      </c>
      <c r="I200" s="66" t="s">
        <v>12</v>
      </c>
      <c r="J200" s="66" t="s">
        <v>193</v>
      </c>
      <c r="K200" s="69"/>
      <c r="L200" s="47">
        <v>-7667686</v>
      </c>
      <c r="M200" s="47">
        <v>0</v>
      </c>
      <c r="N200" s="53">
        <v>45162</v>
      </c>
      <c r="P200" t="e">
        <f>+VLOOKUP(B200,'[1]MEGA nháp'!E$2:G$126,3,0)</f>
        <v>#N/A</v>
      </c>
      <c r="Q200" s="70" t="e">
        <f t="shared" si="7"/>
        <v>#N/A</v>
      </c>
    </row>
    <row r="201" spans="1:17" hidden="1" outlineLevel="1" x14ac:dyDescent="0.25">
      <c r="A201" s="64">
        <v>45148</v>
      </c>
      <c r="B201" s="65">
        <v>37977</v>
      </c>
      <c r="C201" s="66"/>
      <c r="D201" s="66" t="s">
        <v>201</v>
      </c>
      <c r="E201" s="67">
        <v>-2428039</v>
      </c>
      <c r="F201" s="68" t="s">
        <v>185</v>
      </c>
      <c r="G201" s="67">
        <v>-194243</v>
      </c>
      <c r="H201" s="67">
        <f t="shared" si="6"/>
        <v>-2622282</v>
      </c>
      <c r="I201" s="66" t="s">
        <v>12</v>
      </c>
      <c r="J201" s="66" t="s">
        <v>193</v>
      </c>
      <c r="K201" s="69"/>
      <c r="L201" s="47">
        <v>-2622282</v>
      </c>
      <c r="M201" s="47">
        <v>0</v>
      </c>
      <c r="N201" s="53">
        <v>45162</v>
      </c>
      <c r="P201" t="e">
        <f>+VLOOKUP(B201,'[1]MEGA nháp'!E$2:G$126,3,0)</f>
        <v>#N/A</v>
      </c>
      <c r="Q201" s="70" t="e">
        <f t="shared" si="7"/>
        <v>#N/A</v>
      </c>
    </row>
    <row r="202" spans="1:17" hidden="1" outlineLevel="1" x14ac:dyDescent="0.25">
      <c r="A202" s="64">
        <v>45148</v>
      </c>
      <c r="B202" s="65">
        <v>37978</v>
      </c>
      <c r="C202" s="66"/>
      <c r="D202" s="66" t="s">
        <v>409</v>
      </c>
      <c r="E202" s="67">
        <v>-12868605</v>
      </c>
      <c r="F202" s="68" t="s">
        <v>185</v>
      </c>
      <c r="G202" s="67">
        <v>-1029488</v>
      </c>
      <c r="H202" s="67">
        <f t="shared" si="6"/>
        <v>-13898093</v>
      </c>
      <c r="I202" s="66" t="s">
        <v>12</v>
      </c>
      <c r="J202" s="66" t="s">
        <v>193</v>
      </c>
      <c r="K202" s="69"/>
      <c r="L202" s="47">
        <v>-13898093</v>
      </c>
      <c r="M202" s="47">
        <v>0</v>
      </c>
      <c r="N202" s="53">
        <v>45162</v>
      </c>
      <c r="P202" t="e">
        <f>+VLOOKUP(B202,'[1]MEGA nháp'!E$2:G$126,3,0)</f>
        <v>#N/A</v>
      </c>
      <c r="Q202" s="70" t="e">
        <f t="shared" si="7"/>
        <v>#N/A</v>
      </c>
    </row>
    <row r="203" spans="1:17" hidden="1" outlineLevel="1" x14ac:dyDescent="0.25">
      <c r="A203" s="64">
        <v>45148</v>
      </c>
      <c r="B203" s="65">
        <v>37979</v>
      </c>
      <c r="C203" s="66"/>
      <c r="D203" s="66" t="s">
        <v>410</v>
      </c>
      <c r="E203" s="67">
        <v>-5463087</v>
      </c>
      <c r="F203" s="68" t="s">
        <v>185</v>
      </c>
      <c r="G203" s="67">
        <v>-437047</v>
      </c>
      <c r="H203" s="67">
        <f t="shared" si="6"/>
        <v>-5900134</v>
      </c>
      <c r="I203" s="66" t="s">
        <v>12</v>
      </c>
      <c r="J203" s="66" t="s">
        <v>193</v>
      </c>
      <c r="K203" s="69"/>
      <c r="L203" s="47">
        <v>-5900134</v>
      </c>
      <c r="M203" s="47">
        <v>0</v>
      </c>
      <c r="N203" s="53">
        <v>45162</v>
      </c>
      <c r="P203" t="e">
        <f>+VLOOKUP(B203,'[1]MEGA nháp'!E$2:G$126,3,0)</f>
        <v>#N/A</v>
      </c>
      <c r="Q203" s="70" t="e">
        <f t="shared" si="7"/>
        <v>#N/A</v>
      </c>
    </row>
    <row r="204" spans="1:17" hidden="1" outlineLevel="1" x14ac:dyDescent="0.25">
      <c r="A204" s="64">
        <v>45148</v>
      </c>
      <c r="B204" s="65">
        <v>37980</v>
      </c>
      <c r="C204" s="66"/>
      <c r="D204" s="66" t="s">
        <v>411</v>
      </c>
      <c r="E204" s="67">
        <v>-9712155</v>
      </c>
      <c r="F204" s="68" t="s">
        <v>185</v>
      </c>
      <c r="G204" s="67">
        <v>-776972</v>
      </c>
      <c r="H204" s="67">
        <f t="shared" si="6"/>
        <v>-10489127</v>
      </c>
      <c r="I204" s="66" t="s">
        <v>12</v>
      </c>
      <c r="J204" s="66" t="s">
        <v>193</v>
      </c>
      <c r="K204" s="69"/>
      <c r="L204" s="47">
        <v>-10489127</v>
      </c>
      <c r="M204" s="47">
        <v>0</v>
      </c>
      <c r="N204" s="53">
        <v>45162</v>
      </c>
      <c r="P204" t="e">
        <f>+VLOOKUP(B204,'[1]MEGA nháp'!E$2:G$126,3,0)</f>
        <v>#N/A</v>
      </c>
      <c r="Q204" s="70" t="e">
        <f t="shared" si="7"/>
        <v>#N/A</v>
      </c>
    </row>
    <row r="205" spans="1:17" hidden="1" outlineLevel="1" x14ac:dyDescent="0.25">
      <c r="A205" s="64">
        <v>45148</v>
      </c>
      <c r="B205" s="65">
        <v>37981</v>
      </c>
      <c r="C205" s="66"/>
      <c r="D205" s="66" t="s">
        <v>412</v>
      </c>
      <c r="E205" s="67">
        <v>-5584489</v>
      </c>
      <c r="F205" s="68" t="s">
        <v>185</v>
      </c>
      <c r="G205" s="67">
        <v>-446759</v>
      </c>
      <c r="H205" s="67">
        <f t="shared" si="6"/>
        <v>-6031248</v>
      </c>
      <c r="I205" s="66" t="s">
        <v>12</v>
      </c>
      <c r="J205" s="66" t="s">
        <v>193</v>
      </c>
      <c r="K205" s="69"/>
      <c r="L205" s="47">
        <v>-6031248</v>
      </c>
      <c r="M205" s="47">
        <v>0</v>
      </c>
      <c r="N205" s="53">
        <v>45162</v>
      </c>
      <c r="P205" t="e">
        <f>+VLOOKUP(B205,'[1]MEGA nháp'!E$2:G$126,3,0)</f>
        <v>#N/A</v>
      </c>
      <c r="Q205" s="70" t="e">
        <f t="shared" si="7"/>
        <v>#N/A</v>
      </c>
    </row>
    <row r="206" spans="1:17" hidden="1" outlineLevel="1" x14ac:dyDescent="0.25">
      <c r="A206" s="64">
        <v>45148</v>
      </c>
      <c r="B206" s="65">
        <v>37982</v>
      </c>
      <c r="C206" s="66"/>
      <c r="D206" s="66" t="s">
        <v>206</v>
      </c>
      <c r="E206" s="67">
        <v>-1214019</v>
      </c>
      <c r="F206" s="68" t="s">
        <v>185</v>
      </c>
      <c r="G206" s="67">
        <v>-97122</v>
      </c>
      <c r="H206" s="67">
        <f t="shared" si="6"/>
        <v>-1311141</v>
      </c>
      <c r="I206" s="66" t="s">
        <v>12</v>
      </c>
      <c r="J206" s="66" t="s">
        <v>193</v>
      </c>
      <c r="K206" s="69"/>
      <c r="L206" s="47">
        <v>-1311141</v>
      </c>
      <c r="M206" s="47">
        <v>0</v>
      </c>
      <c r="N206" s="53">
        <v>45162</v>
      </c>
      <c r="P206" t="e">
        <f>+VLOOKUP(B206,'[1]MEGA nháp'!E$2:G$126,3,0)</f>
        <v>#N/A</v>
      </c>
      <c r="Q206" s="70" t="e">
        <f t="shared" si="7"/>
        <v>#N/A</v>
      </c>
    </row>
    <row r="207" spans="1:17" hidden="1" outlineLevel="1" x14ac:dyDescent="0.25">
      <c r="A207" s="64">
        <v>45148</v>
      </c>
      <c r="B207" s="65">
        <v>240</v>
      </c>
      <c r="C207" s="66" t="s">
        <v>413</v>
      </c>
      <c r="D207" s="66" t="s">
        <v>414</v>
      </c>
      <c r="E207" s="67">
        <v>-1032628</v>
      </c>
      <c r="F207" s="68" t="s">
        <v>185</v>
      </c>
      <c r="G207" s="67">
        <v>-82611</v>
      </c>
      <c r="H207" s="67">
        <f t="shared" si="6"/>
        <v>-1115239</v>
      </c>
      <c r="I207" s="66" t="s">
        <v>16</v>
      </c>
      <c r="J207" s="66" t="s">
        <v>312</v>
      </c>
      <c r="K207" s="69"/>
      <c r="L207" s="47">
        <v>-1115238</v>
      </c>
      <c r="M207" s="47">
        <v>1</v>
      </c>
      <c r="N207" s="53">
        <v>45162</v>
      </c>
      <c r="P207" t="e">
        <f>+VLOOKUP(B207,'[1]MEGA nháp'!E$2:G$126,3,0)</f>
        <v>#N/A</v>
      </c>
      <c r="Q207" s="70" t="e">
        <f t="shared" si="7"/>
        <v>#N/A</v>
      </c>
    </row>
    <row r="208" spans="1:17" hidden="1" outlineLevel="1" x14ac:dyDescent="0.25">
      <c r="A208" s="64">
        <v>45148</v>
      </c>
      <c r="B208" s="65">
        <v>315</v>
      </c>
      <c r="C208" s="66" t="s">
        <v>415</v>
      </c>
      <c r="D208" s="66" t="s">
        <v>416</v>
      </c>
      <c r="E208" s="67">
        <v>-1644495</v>
      </c>
      <c r="F208" s="68" t="s">
        <v>185</v>
      </c>
      <c r="G208" s="67">
        <v>-131559</v>
      </c>
      <c r="H208" s="67">
        <f t="shared" si="6"/>
        <v>-1776054</v>
      </c>
      <c r="I208" s="66" t="s">
        <v>15</v>
      </c>
      <c r="J208" s="66" t="s">
        <v>217</v>
      </c>
      <c r="K208" s="69"/>
      <c r="L208" s="47">
        <v>-1776055</v>
      </c>
      <c r="M208" s="47">
        <v>-1</v>
      </c>
      <c r="N208" s="53">
        <v>45162</v>
      </c>
      <c r="P208" t="e">
        <f>+VLOOKUP(B208,'[1]MEGA nháp'!E$2:G$126,3,0)</f>
        <v>#N/A</v>
      </c>
      <c r="Q208" s="70" t="e">
        <f t="shared" si="7"/>
        <v>#N/A</v>
      </c>
    </row>
    <row r="209" spans="1:17" hidden="1" outlineLevel="1" x14ac:dyDescent="0.25">
      <c r="A209" s="64">
        <v>45150</v>
      </c>
      <c r="B209" s="65">
        <v>48261</v>
      </c>
      <c r="C209" s="66" t="s">
        <v>194</v>
      </c>
      <c r="D209" s="66" t="s">
        <v>417</v>
      </c>
      <c r="E209" s="67">
        <v>3775960</v>
      </c>
      <c r="F209" s="68" t="s">
        <v>185</v>
      </c>
      <c r="G209" s="67">
        <v>302077</v>
      </c>
      <c r="H209" s="67">
        <f t="shared" si="6"/>
        <v>4078037</v>
      </c>
      <c r="I209" s="66" t="s">
        <v>12</v>
      </c>
      <c r="J209" s="66" t="s">
        <v>193</v>
      </c>
      <c r="K209" s="69"/>
      <c r="L209" s="47">
        <v>4078040</v>
      </c>
      <c r="M209" s="47">
        <v>3</v>
      </c>
      <c r="N209" s="53">
        <v>45180</v>
      </c>
      <c r="P209" t="e">
        <f>+VLOOKUP(B209,'[1]MEGA nháp'!E$2:G$126,3,0)</f>
        <v>#N/A</v>
      </c>
      <c r="Q209" s="70" t="e">
        <f t="shared" si="7"/>
        <v>#N/A</v>
      </c>
    </row>
    <row r="210" spans="1:17" hidden="1" outlineLevel="1" x14ac:dyDescent="0.25">
      <c r="A210" s="64">
        <v>45150</v>
      </c>
      <c r="B210" s="65">
        <v>48262</v>
      </c>
      <c r="C210" s="66" t="s">
        <v>194</v>
      </c>
      <c r="D210" s="66" t="s">
        <v>418</v>
      </c>
      <c r="E210" s="67">
        <v>3058560</v>
      </c>
      <c r="F210" s="68" t="s">
        <v>185</v>
      </c>
      <c r="G210" s="67">
        <v>244685</v>
      </c>
      <c r="H210" s="67">
        <f t="shared" si="6"/>
        <v>3303245</v>
      </c>
      <c r="I210" s="66" t="s">
        <v>12</v>
      </c>
      <c r="J210" s="66" t="s">
        <v>193</v>
      </c>
      <c r="K210" s="69"/>
      <c r="L210" s="47">
        <v>3303248</v>
      </c>
      <c r="M210" s="47">
        <v>3</v>
      </c>
      <c r="N210" s="53">
        <v>45180</v>
      </c>
      <c r="P210" t="e">
        <f>+VLOOKUP(B210,'[1]MEGA nháp'!E$2:G$126,3,0)</f>
        <v>#N/A</v>
      </c>
      <c r="Q210" s="70" t="e">
        <f t="shared" si="7"/>
        <v>#N/A</v>
      </c>
    </row>
    <row r="211" spans="1:17" hidden="1" outlineLevel="1" x14ac:dyDescent="0.25">
      <c r="A211" s="64">
        <v>45150</v>
      </c>
      <c r="B211" s="65">
        <v>48263</v>
      </c>
      <c r="C211" s="66" t="s">
        <v>194</v>
      </c>
      <c r="D211" s="66" t="s">
        <v>419</v>
      </c>
      <c r="E211" s="67">
        <v>3774290</v>
      </c>
      <c r="F211" s="68" t="s">
        <v>185</v>
      </c>
      <c r="G211" s="67">
        <v>301943</v>
      </c>
      <c r="H211" s="67">
        <f t="shared" si="6"/>
        <v>4076233</v>
      </c>
      <c r="I211" s="66" t="s">
        <v>12</v>
      </c>
      <c r="J211" s="66" t="s">
        <v>193</v>
      </c>
      <c r="K211" s="69"/>
      <c r="L211" s="47">
        <v>4076231</v>
      </c>
      <c r="M211" s="47">
        <v>-2</v>
      </c>
      <c r="N211" s="53">
        <v>45180</v>
      </c>
      <c r="P211" t="e">
        <f>+VLOOKUP(B211,'[1]MEGA nháp'!E$2:G$126,3,0)</f>
        <v>#N/A</v>
      </c>
      <c r="Q211" s="70" t="e">
        <f t="shared" si="7"/>
        <v>#N/A</v>
      </c>
    </row>
    <row r="212" spans="1:17" hidden="1" outlineLevel="1" x14ac:dyDescent="0.25">
      <c r="A212" s="64">
        <v>45150</v>
      </c>
      <c r="B212" s="65">
        <v>48277</v>
      </c>
      <c r="C212" s="66" t="s">
        <v>194</v>
      </c>
      <c r="D212" s="66" t="s">
        <v>420</v>
      </c>
      <c r="E212" s="67">
        <v>2024120</v>
      </c>
      <c r="F212" s="68" t="s">
        <v>185</v>
      </c>
      <c r="G212" s="67">
        <v>161930</v>
      </c>
      <c r="H212" s="67">
        <f t="shared" si="6"/>
        <v>2186050</v>
      </c>
      <c r="I212" s="66" t="s">
        <v>17</v>
      </c>
      <c r="J212" s="66" t="s">
        <v>199</v>
      </c>
      <c r="K212" s="69"/>
      <c r="L212" s="47">
        <v>2186055</v>
      </c>
      <c r="M212" s="47">
        <v>5</v>
      </c>
      <c r="N212" s="53">
        <v>45194</v>
      </c>
      <c r="P212" t="e">
        <f>+VLOOKUP(B212,'[1]MEGA nháp'!E$2:G$126,3,0)</f>
        <v>#N/A</v>
      </c>
      <c r="Q212" s="70" t="e">
        <f t="shared" si="7"/>
        <v>#N/A</v>
      </c>
    </row>
    <row r="213" spans="1:17" hidden="1" outlineLevel="1" x14ac:dyDescent="0.25">
      <c r="A213" s="64">
        <v>45150</v>
      </c>
      <c r="B213" s="65">
        <v>48279</v>
      </c>
      <c r="C213" s="66" t="s">
        <v>194</v>
      </c>
      <c r="D213" s="66" t="s">
        <v>421</v>
      </c>
      <c r="E213" s="67">
        <v>1887980</v>
      </c>
      <c r="F213" s="68" t="s">
        <v>185</v>
      </c>
      <c r="G213" s="67">
        <v>151038</v>
      </c>
      <c r="H213" s="67">
        <f t="shared" si="6"/>
        <v>2039018</v>
      </c>
      <c r="I213" s="66" t="s">
        <v>22</v>
      </c>
      <c r="J213" s="66" t="s">
        <v>182</v>
      </c>
      <c r="K213" s="69"/>
      <c r="L213" s="47">
        <v>2039013</v>
      </c>
      <c r="M213" s="47">
        <v>-5</v>
      </c>
      <c r="N213" s="53">
        <v>45194</v>
      </c>
      <c r="P213" t="e">
        <f>+VLOOKUP(B213,'[1]MEGA nháp'!E$2:G$126,3,0)</f>
        <v>#N/A</v>
      </c>
      <c r="Q213" s="70" t="e">
        <f t="shared" si="7"/>
        <v>#N/A</v>
      </c>
    </row>
    <row r="214" spans="1:17" hidden="1" outlineLevel="1" x14ac:dyDescent="0.25">
      <c r="A214" s="64">
        <v>45150</v>
      </c>
      <c r="B214" s="65">
        <v>48281</v>
      </c>
      <c r="C214" s="66" t="s">
        <v>194</v>
      </c>
      <c r="D214" s="66" t="s">
        <v>422</v>
      </c>
      <c r="E214" s="67">
        <v>2585096</v>
      </c>
      <c r="F214" s="68" t="s">
        <v>185</v>
      </c>
      <c r="G214" s="67">
        <v>206808</v>
      </c>
      <c r="H214" s="67">
        <f t="shared" si="6"/>
        <v>2791904</v>
      </c>
      <c r="I214" s="66" t="s">
        <v>15</v>
      </c>
      <c r="J214" s="66" t="s">
        <v>217</v>
      </c>
      <c r="K214" s="69"/>
      <c r="L214" s="47">
        <v>2791908</v>
      </c>
      <c r="M214" s="47">
        <v>4</v>
      </c>
      <c r="N214" s="53">
        <v>45194</v>
      </c>
      <c r="P214" t="e">
        <f>+VLOOKUP(B214,'[1]MEGA nháp'!E$2:G$126,3,0)</f>
        <v>#N/A</v>
      </c>
      <c r="Q214" s="70" t="e">
        <f t="shared" si="7"/>
        <v>#N/A</v>
      </c>
    </row>
    <row r="215" spans="1:17" hidden="1" outlineLevel="1" x14ac:dyDescent="0.25">
      <c r="A215" s="64">
        <v>45150</v>
      </c>
      <c r="B215" s="65">
        <v>48282</v>
      </c>
      <c r="C215" s="66" t="s">
        <v>194</v>
      </c>
      <c r="D215" s="66" t="s">
        <v>423</v>
      </c>
      <c r="E215" s="67">
        <v>943990</v>
      </c>
      <c r="F215" s="68" t="s">
        <v>185</v>
      </c>
      <c r="G215" s="67">
        <v>75519</v>
      </c>
      <c r="H215" s="67">
        <f t="shared" si="6"/>
        <v>1019509</v>
      </c>
      <c r="I215" s="66" t="s">
        <v>22</v>
      </c>
      <c r="J215" s="66" t="s">
        <v>182</v>
      </c>
      <c r="K215" s="69"/>
      <c r="L215" s="47">
        <v>1019507</v>
      </c>
      <c r="M215" s="47">
        <v>-2</v>
      </c>
      <c r="N215" s="53">
        <v>45194</v>
      </c>
      <c r="P215" t="e">
        <f>+VLOOKUP(B215,'[1]MEGA nháp'!E$2:G$126,3,0)</f>
        <v>#N/A</v>
      </c>
      <c r="Q215" s="70" t="e">
        <f t="shared" si="7"/>
        <v>#N/A</v>
      </c>
    </row>
    <row r="216" spans="1:17" hidden="1" outlineLevel="1" x14ac:dyDescent="0.25">
      <c r="A216" s="64">
        <v>45150</v>
      </c>
      <c r="B216" s="65">
        <v>48283</v>
      </c>
      <c r="C216" s="66" t="s">
        <v>194</v>
      </c>
      <c r="D216" s="66" t="s">
        <v>424</v>
      </c>
      <c r="E216" s="67">
        <v>1110580</v>
      </c>
      <c r="F216" s="68" t="s">
        <v>185</v>
      </c>
      <c r="G216" s="67">
        <v>88846</v>
      </c>
      <c r="H216" s="67">
        <f t="shared" si="6"/>
        <v>1199426</v>
      </c>
      <c r="I216" s="66" t="s">
        <v>12</v>
      </c>
      <c r="J216" s="66" t="s">
        <v>193</v>
      </c>
      <c r="K216" s="69"/>
      <c r="L216" s="47">
        <v>1199421</v>
      </c>
      <c r="M216" s="47">
        <v>-5</v>
      </c>
      <c r="N216" s="53">
        <v>45194</v>
      </c>
      <c r="P216" t="e">
        <f>+VLOOKUP(B216,'[1]MEGA nháp'!E$2:G$126,3,0)</f>
        <v>#N/A</v>
      </c>
      <c r="Q216" s="70" t="e">
        <f t="shared" si="7"/>
        <v>#N/A</v>
      </c>
    </row>
    <row r="217" spans="1:17" hidden="1" outlineLevel="1" x14ac:dyDescent="0.25">
      <c r="A217" s="64">
        <v>45150</v>
      </c>
      <c r="B217" s="65">
        <v>48286</v>
      </c>
      <c r="C217" s="66" t="s">
        <v>194</v>
      </c>
      <c r="D217" s="66" t="s">
        <v>425</v>
      </c>
      <c r="E217" s="67">
        <v>943990</v>
      </c>
      <c r="F217" s="68" t="s">
        <v>185</v>
      </c>
      <c r="G217" s="67">
        <v>75519</v>
      </c>
      <c r="H217" s="67">
        <f t="shared" si="6"/>
        <v>1019509</v>
      </c>
      <c r="I217" s="66" t="s">
        <v>12</v>
      </c>
      <c r="J217" s="66" t="s">
        <v>193</v>
      </c>
      <c r="K217" s="69"/>
      <c r="L217" s="47">
        <v>1019507</v>
      </c>
      <c r="M217" s="47">
        <v>-2</v>
      </c>
      <c r="N217" s="53">
        <v>45194</v>
      </c>
      <c r="P217" t="e">
        <f>+VLOOKUP(B217,'[1]MEGA nháp'!E$2:G$126,3,0)</f>
        <v>#N/A</v>
      </c>
      <c r="Q217" s="70" t="e">
        <f t="shared" si="7"/>
        <v>#N/A</v>
      </c>
    </row>
    <row r="218" spans="1:17" hidden="1" outlineLevel="1" x14ac:dyDescent="0.25">
      <c r="A218" s="64">
        <v>45150</v>
      </c>
      <c r="B218" s="65">
        <v>48288</v>
      </c>
      <c r="C218" s="66" t="s">
        <v>194</v>
      </c>
      <c r="D218" s="66" t="s">
        <v>426</v>
      </c>
      <c r="E218" s="67">
        <v>5328650</v>
      </c>
      <c r="F218" s="68" t="s">
        <v>185</v>
      </c>
      <c r="G218" s="67">
        <v>426292</v>
      </c>
      <c r="H218" s="67">
        <f t="shared" si="6"/>
        <v>5754942</v>
      </c>
      <c r="I218" s="66" t="s">
        <v>12</v>
      </c>
      <c r="J218" s="66" t="s">
        <v>193</v>
      </c>
      <c r="K218" s="69"/>
      <c r="L218" s="47">
        <v>5754942</v>
      </c>
      <c r="M218" s="47">
        <v>0</v>
      </c>
      <c r="N218" s="53">
        <v>45194</v>
      </c>
      <c r="P218" t="e">
        <f>+VLOOKUP(B218,'[1]MEGA nháp'!E$2:G$126,3,0)</f>
        <v>#N/A</v>
      </c>
      <c r="Q218" s="70" t="e">
        <f t="shared" si="7"/>
        <v>#N/A</v>
      </c>
    </row>
    <row r="219" spans="1:17" hidden="1" outlineLevel="1" x14ac:dyDescent="0.25">
      <c r="A219" s="64">
        <v>45150</v>
      </c>
      <c r="B219" s="65">
        <v>48289</v>
      </c>
      <c r="C219" s="66" t="s">
        <v>194</v>
      </c>
      <c r="D219" s="66" t="s">
        <v>427</v>
      </c>
      <c r="E219" s="67">
        <v>3147760</v>
      </c>
      <c r="F219" s="68" t="s">
        <v>185</v>
      </c>
      <c r="G219" s="67">
        <v>251821</v>
      </c>
      <c r="H219" s="67">
        <f t="shared" si="6"/>
        <v>3399581</v>
      </c>
      <c r="I219" s="66" t="s">
        <v>12</v>
      </c>
      <c r="J219" s="66" t="s">
        <v>193</v>
      </c>
      <c r="K219" s="69"/>
      <c r="L219" s="47">
        <v>3399584</v>
      </c>
      <c r="M219" s="47">
        <v>3</v>
      </c>
      <c r="N219" s="53">
        <v>45194</v>
      </c>
      <c r="P219" t="e">
        <f>+VLOOKUP(B219,'[1]MEGA nháp'!E$2:G$126,3,0)</f>
        <v>#N/A</v>
      </c>
      <c r="Q219" s="70" t="e">
        <f t="shared" si="7"/>
        <v>#N/A</v>
      </c>
    </row>
    <row r="220" spans="1:17" hidden="1" outlineLevel="1" x14ac:dyDescent="0.25">
      <c r="A220" s="64">
        <v>45150</v>
      </c>
      <c r="B220" s="65">
        <v>48290</v>
      </c>
      <c r="C220" s="66" t="s">
        <v>194</v>
      </c>
      <c r="D220" s="66" t="s">
        <v>428</v>
      </c>
      <c r="E220" s="67">
        <v>2024120</v>
      </c>
      <c r="F220" s="68" t="s">
        <v>185</v>
      </c>
      <c r="G220" s="67">
        <v>161930</v>
      </c>
      <c r="H220" s="67">
        <f t="shared" si="6"/>
        <v>2186050</v>
      </c>
      <c r="I220" s="66" t="s">
        <v>12</v>
      </c>
      <c r="J220" s="66" t="s">
        <v>193</v>
      </c>
      <c r="K220" s="69"/>
      <c r="L220" s="47">
        <v>2186055</v>
      </c>
      <c r="M220" s="47">
        <v>5</v>
      </c>
      <c r="N220" s="53">
        <v>45194</v>
      </c>
      <c r="P220" t="e">
        <f>+VLOOKUP(B220,'[1]MEGA nháp'!E$2:G$126,3,0)</f>
        <v>#N/A</v>
      </c>
      <c r="Q220" s="70" t="e">
        <f t="shared" si="7"/>
        <v>#N/A</v>
      </c>
    </row>
    <row r="221" spans="1:17" hidden="1" outlineLevel="1" x14ac:dyDescent="0.25">
      <c r="A221" s="64">
        <v>45150</v>
      </c>
      <c r="B221" s="65">
        <v>48291</v>
      </c>
      <c r="C221" s="66" t="s">
        <v>194</v>
      </c>
      <c r="D221" s="66" t="s">
        <v>429</v>
      </c>
      <c r="E221" s="67">
        <v>2266955</v>
      </c>
      <c r="F221" s="68" t="s">
        <v>185</v>
      </c>
      <c r="G221" s="67">
        <v>181356</v>
      </c>
      <c r="H221" s="67">
        <f t="shared" si="6"/>
        <v>2448311</v>
      </c>
      <c r="I221" s="66" t="s">
        <v>21</v>
      </c>
      <c r="J221" s="66" t="s">
        <v>279</v>
      </c>
      <c r="K221" s="69"/>
      <c r="L221" s="47">
        <v>2448306</v>
      </c>
      <c r="M221" s="47">
        <v>-5</v>
      </c>
      <c r="N221" s="53">
        <v>45194</v>
      </c>
      <c r="P221" t="e">
        <f>+VLOOKUP(B221,'[1]MEGA nháp'!E$2:G$126,3,0)</f>
        <v>#N/A</v>
      </c>
      <c r="Q221" s="70" t="e">
        <f t="shared" si="7"/>
        <v>#N/A</v>
      </c>
    </row>
    <row r="222" spans="1:17" hidden="1" outlineLevel="1" x14ac:dyDescent="0.25">
      <c r="A222" s="64">
        <v>45150</v>
      </c>
      <c r="B222" s="65">
        <v>48292</v>
      </c>
      <c r="C222" s="66" t="s">
        <v>194</v>
      </c>
      <c r="D222" s="66" t="s">
        <v>430</v>
      </c>
      <c r="E222" s="67">
        <v>943990</v>
      </c>
      <c r="F222" s="68" t="s">
        <v>185</v>
      </c>
      <c r="G222" s="67">
        <v>75519</v>
      </c>
      <c r="H222" s="67">
        <f t="shared" si="6"/>
        <v>1019509</v>
      </c>
      <c r="I222" s="66" t="s">
        <v>16</v>
      </c>
      <c r="J222" s="66" t="s">
        <v>312</v>
      </c>
      <c r="K222" s="69"/>
      <c r="L222" s="47">
        <v>1019507</v>
      </c>
      <c r="M222" s="47">
        <v>-2</v>
      </c>
      <c r="N222" s="53">
        <v>45194</v>
      </c>
      <c r="P222" t="e">
        <f>+VLOOKUP(B222,'[1]MEGA nháp'!E$2:G$126,3,0)</f>
        <v>#N/A</v>
      </c>
      <c r="Q222" s="70" t="e">
        <f t="shared" si="7"/>
        <v>#N/A</v>
      </c>
    </row>
    <row r="223" spans="1:17" hidden="1" outlineLevel="1" x14ac:dyDescent="0.25">
      <c r="A223" s="64">
        <v>45150</v>
      </c>
      <c r="B223" s="65">
        <v>48294</v>
      </c>
      <c r="C223" s="66" t="s">
        <v>194</v>
      </c>
      <c r="D223" s="66" t="s">
        <v>431</v>
      </c>
      <c r="E223" s="67">
        <v>4048240</v>
      </c>
      <c r="F223" s="68" t="s">
        <v>185</v>
      </c>
      <c r="G223" s="67">
        <v>323859</v>
      </c>
      <c r="H223" s="67">
        <f t="shared" si="6"/>
        <v>4372099</v>
      </c>
      <c r="I223" s="66" t="s">
        <v>12</v>
      </c>
      <c r="J223" s="66" t="s">
        <v>193</v>
      </c>
      <c r="K223" s="69"/>
      <c r="L223" s="47">
        <v>4372097</v>
      </c>
      <c r="M223" s="47">
        <v>-2</v>
      </c>
      <c r="N223" s="53">
        <v>45194</v>
      </c>
      <c r="P223" t="e">
        <f>+VLOOKUP(B223,'[1]MEGA nháp'!E$2:G$126,3,0)</f>
        <v>#N/A</v>
      </c>
      <c r="Q223" s="70" t="e">
        <f t="shared" si="7"/>
        <v>#N/A</v>
      </c>
    </row>
    <row r="224" spans="1:17" hidden="1" outlineLevel="1" x14ac:dyDescent="0.25">
      <c r="A224" s="64">
        <v>45150</v>
      </c>
      <c r="B224" s="65">
        <v>48295</v>
      </c>
      <c r="C224" s="66" t="s">
        <v>194</v>
      </c>
      <c r="D224" s="66" t="s">
        <v>432</v>
      </c>
      <c r="E224" s="67">
        <v>2024120</v>
      </c>
      <c r="F224" s="68" t="s">
        <v>185</v>
      </c>
      <c r="G224" s="67">
        <v>161930</v>
      </c>
      <c r="H224" s="67">
        <f t="shared" si="6"/>
        <v>2186050</v>
      </c>
      <c r="I224" s="66" t="s">
        <v>14</v>
      </c>
      <c r="J224" s="66" t="s">
        <v>241</v>
      </c>
      <c r="K224" s="69"/>
      <c r="L224" s="47">
        <v>2186055</v>
      </c>
      <c r="M224" s="47">
        <v>5</v>
      </c>
      <c r="N224" s="53">
        <v>45194</v>
      </c>
      <c r="P224" t="e">
        <f>+VLOOKUP(B224,'[1]MEGA nháp'!E$2:G$126,3,0)</f>
        <v>#N/A</v>
      </c>
      <c r="Q224" s="70" t="e">
        <f t="shared" si="7"/>
        <v>#N/A</v>
      </c>
    </row>
    <row r="225" spans="1:17" hidden="1" outlineLevel="1" x14ac:dyDescent="0.25">
      <c r="A225" s="64">
        <v>45150</v>
      </c>
      <c r="B225" s="65">
        <v>48296</v>
      </c>
      <c r="C225" s="66" t="s">
        <v>194</v>
      </c>
      <c r="D225" s="66" t="s">
        <v>433</v>
      </c>
      <c r="E225" s="67">
        <v>3947034</v>
      </c>
      <c r="F225" s="68" t="s">
        <v>185</v>
      </c>
      <c r="G225" s="67">
        <v>315763</v>
      </c>
      <c r="H225" s="67">
        <f t="shared" si="6"/>
        <v>4262797</v>
      </c>
      <c r="I225" s="66" t="s">
        <v>12</v>
      </c>
      <c r="J225" s="66" t="s">
        <v>193</v>
      </c>
      <c r="K225" s="69"/>
      <c r="L225" s="47">
        <v>4262801</v>
      </c>
      <c r="M225" s="47">
        <v>4</v>
      </c>
      <c r="N225" s="53">
        <v>45194</v>
      </c>
      <c r="P225" t="e">
        <f>+VLOOKUP(B225,'[1]MEGA nháp'!E$2:G$126,3,0)</f>
        <v>#N/A</v>
      </c>
      <c r="Q225" s="70" t="e">
        <f t="shared" si="7"/>
        <v>#N/A</v>
      </c>
    </row>
    <row r="226" spans="1:17" hidden="1" outlineLevel="1" x14ac:dyDescent="0.25">
      <c r="A226" s="64">
        <v>45150</v>
      </c>
      <c r="B226" s="65">
        <v>48297</v>
      </c>
      <c r="C226" s="66" t="s">
        <v>194</v>
      </c>
      <c r="D226" s="66" t="s">
        <v>434</v>
      </c>
      <c r="E226" s="67">
        <v>2024120</v>
      </c>
      <c r="F226" s="68" t="s">
        <v>185</v>
      </c>
      <c r="G226" s="67">
        <v>161930</v>
      </c>
      <c r="H226" s="67">
        <f t="shared" si="6"/>
        <v>2186050</v>
      </c>
      <c r="I226" s="66" t="s">
        <v>15</v>
      </c>
      <c r="J226" s="66" t="s">
        <v>217</v>
      </c>
      <c r="K226" s="69"/>
      <c r="L226" s="47">
        <v>2186055</v>
      </c>
      <c r="M226" s="47">
        <v>5</v>
      </c>
      <c r="N226" s="53">
        <v>45194</v>
      </c>
      <c r="P226" t="e">
        <f>+VLOOKUP(B226,'[1]MEGA nháp'!E$2:G$126,3,0)</f>
        <v>#N/A</v>
      </c>
      <c r="Q226" s="70" t="e">
        <f t="shared" si="7"/>
        <v>#N/A</v>
      </c>
    </row>
    <row r="227" spans="1:17" hidden="1" outlineLevel="1" x14ac:dyDescent="0.25">
      <c r="A227" s="64">
        <v>45150</v>
      </c>
      <c r="B227" s="65">
        <v>48298</v>
      </c>
      <c r="C227" s="66" t="s">
        <v>194</v>
      </c>
      <c r="D227" s="66" t="s">
        <v>435</v>
      </c>
      <c r="E227" s="67">
        <v>2968110</v>
      </c>
      <c r="F227" s="68" t="s">
        <v>185</v>
      </c>
      <c r="G227" s="67">
        <v>237449</v>
      </c>
      <c r="H227" s="67">
        <f t="shared" si="6"/>
        <v>3205559</v>
      </c>
      <c r="I227" s="66" t="s">
        <v>16</v>
      </c>
      <c r="J227" s="66" t="s">
        <v>312</v>
      </c>
      <c r="K227" s="69"/>
      <c r="L227" s="47">
        <v>3205562</v>
      </c>
      <c r="M227" s="47">
        <v>3</v>
      </c>
      <c r="N227" s="53">
        <v>45194</v>
      </c>
      <c r="P227" t="e">
        <f>+VLOOKUP(B227,'[1]MEGA nháp'!E$2:G$126,3,0)</f>
        <v>#N/A</v>
      </c>
      <c r="Q227" s="70" t="e">
        <f t="shared" si="7"/>
        <v>#N/A</v>
      </c>
    </row>
    <row r="228" spans="1:17" hidden="1" outlineLevel="1" x14ac:dyDescent="0.25">
      <c r="A228" s="64">
        <v>45150</v>
      </c>
      <c r="B228" s="65">
        <v>48299</v>
      </c>
      <c r="C228" s="66" t="s">
        <v>194</v>
      </c>
      <c r="D228" s="66" t="s">
        <v>436</v>
      </c>
      <c r="E228" s="67">
        <v>4048240</v>
      </c>
      <c r="F228" s="68" t="s">
        <v>185</v>
      </c>
      <c r="G228" s="67">
        <v>323859</v>
      </c>
      <c r="H228" s="67">
        <f t="shared" si="6"/>
        <v>4372099</v>
      </c>
      <c r="I228" s="66" t="s">
        <v>18</v>
      </c>
      <c r="J228" s="66" t="s">
        <v>186</v>
      </c>
      <c r="K228" s="69"/>
      <c r="L228" s="47">
        <v>4372097</v>
      </c>
      <c r="M228" s="47">
        <v>-2</v>
      </c>
      <c r="N228" s="53">
        <v>45194</v>
      </c>
      <c r="P228" t="e">
        <f>+VLOOKUP(B228,'[1]MEGA nháp'!E$2:G$126,3,0)</f>
        <v>#N/A</v>
      </c>
      <c r="Q228" s="70" t="e">
        <f t="shared" si="7"/>
        <v>#N/A</v>
      </c>
    </row>
    <row r="229" spans="1:17" hidden="1" outlineLevel="1" x14ac:dyDescent="0.25">
      <c r="A229" s="64">
        <v>45150</v>
      </c>
      <c r="B229" s="65">
        <v>48300</v>
      </c>
      <c r="C229" s="66" t="s">
        <v>194</v>
      </c>
      <c r="D229" s="66" t="s">
        <v>437</v>
      </c>
      <c r="E229" s="67">
        <v>943990</v>
      </c>
      <c r="F229" s="68" t="s">
        <v>185</v>
      </c>
      <c r="G229" s="67">
        <v>75519</v>
      </c>
      <c r="H229" s="67">
        <f t="shared" si="6"/>
        <v>1019509</v>
      </c>
      <c r="I229" s="66" t="s">
        <v>18</v>
      </c>
      <c r="J229" s="66" t="s">
        <v>186</v>
      </c>
      <c r="K229" s="69"/>
      <c r="L229" s="47">
        <v>1019507</v>
      </c>
      <c r="M229" s="47">
        <v>-2</v>
      </c>
      <c r="N229" s="53">
        <v>45194</v>
      </c>
      <c r="P229" t="e">
        <f>+VLOOKUP(B229,'[1]MEGA nháp'!E$2:G$126,3,0)</f>
        <v>#N/A</v>
      </c>
      <c r="Q229" s="70" t="e">
        <f t="shared" si="7"/>
        <v>#N/A</v>
      </c>
    </row>
    <row r="230" spans="1:17" hidden="1" outlineLevel="1" x14ac:dyDescent="0.25">
      <c r="A230" s="64">
        <v>45150</v>
      </c>
      <c r="B230" s="65">
        <v>48301</v>
      </c>
      <c r="C230" s="66" t="s">
        <v>194</v>
      </c>
      <c r="D230" s="66" t="s">
        <v>438</v>
      </c>
      <c r="E230" s="67">
        <v>2275035</v>
      </c>
      <c r="F230" s="68" t="s">
        <v>185</v>
      </c>
      <c r="G230" s="67">
        <v>182003</v>
      </c>
      <c r="H230" s="67">
        <f t="shared" si="6"/>
        <v>2457038</v>
      </c>
      <c r="I230" s="66" t="s">
        <v>26</v>
      </c>
      <c r="J230" s="66" t="s">
        <v>236</v>
      </c>
      <c r="K230" s="69"/>
      <c r="L230" s="47">
        <v>2457041</v>
      </c>
      <c r="M230" s="47">
        <v>3</v>
      </c>
      <c r="N230" s="53">
        <v>45194</v>
      </c>
      <c r="P230" t="e">
        <f>+VLOOKUP(B230,'[1]MEGA nháp'!E$2:G$126,3,0)</f>
        <v>#N/A</v>
      </c>
      <c r="Q230" s="70" t="e">
        <f t="shared" si="7"/>
        <v>#N/A</v>
      </c>
    </row>
    <row r="231" spans="1:17" hidden="1" outlineLevel="1" x14ac:dyDescent="0.25">
      <c r="A231" s="64">
        <v>45150</v>
      </c>
      <c r="B231" s="65">
        <v>48305</v>
      </c>
      <c r="C231" s="66" t="s">
        <v>194</v>
      </c>
      <c r="D231" s="66" t="s">
        <v>439</v>
      </c>
      <c r="E231" s="67">
        <v>2192330</v>
      </c>
      <c r="F231" s="68" t="s">
        <v>185</v>
      </c>
      <c r="G231" s="67">
        <v>175386</v>
      </c>
      <c r="H231" s="67">
        <f t="shared" si="6"/>
        <v>2367716</v>
      </c>
      <c r="I231" s="66" t="s">
        <v>26</v>
      </c>
      <c r="J231" s="66" t="s">
        <v>236</v>
      </c>
      <c r="K231" s="69"/>
      <c r="L231" s="47">
        <v>2367711</v>
      </c>
      <c r="M231" s="47">
        <v>-5</v>
      </c>
      <c r="N231" s="53">
        <v>45194</v>
      </c>
      <c r="P231" t="e">
        <f>+VLOOKUP(B231,'[1]MEGA nháp'!E$2:G$126,3,0)</f>
        <v>#N/A</v>
      </c>
      <c r="Q231" s="70" t="e">
        <f t="shared" si="7"/>
        <v>#N/A</v>
      </c>
    </row>
    <row r="232" spans="1:17" hidden="1" outlineLevel="1" x14ac:dyDescent="0.25">
      <c r="A232" s="64">
        <v>45150</v>
      </c>
      <c r="B232" s="65">
        <v>48306</v>
      </c>
      <c r="C232" s="66" t="s">
        <v>194</v>
      </c>
      <c r="D232" s="66" t="s">
        <v>440</v>
      </c>
      <c r="E232" s="67">
        <v>2395015</v>
      </c>
      <c r="F232" s="68" t="s">
        <v>185</v>
      </c>
      <c r="G232" s="67">
        <v>191601</v>
      </c>
      <c r="H232" s="67">
        <f t="shared" si="6"/>
        <v>2586616</v>
      </c>
      <c r="I232" s="66" t="s">
        <v>17</v>
      </c>
      <c r="J232" s="66" t="s">
        <v>199</v>
      </c>
      <c r="K232" s="69"/>
      <c r="L232" s="47">
        <v>2586614</v>
      </c>
      <c r="M232" s="47">
        <v>-2</v>
      </c>
      <c r="N232" s="53">
        <v>45194</v>
      </c>
      <c r="P232" t="e">
        <f>+VLOOKUP(B232,'[1]MEGA nháp'!E$2:G$126,3,0)</f>
        <v>#N/A</v>
      </c>
      <c r="Q232" s="70" t="e">
        <f t="shared" si="7"/>
        <v>#N/A</v>
      </c>
    </row>
    <row r="233" spans="1:17" hidden="1" outlineLevel="1" x14ac:dyDescent="0.25">
      <c r="A233" s="64">
        <v>45150</v>
      </c>
      <c r="B233" s="65">
        <v>48307</v>
      </c>
      <c r="C233" s="66" t="s">
        <v>194</v>
      </c>
      <c r="D233" s="66" t="s">
        <v>441</v>
      </c>
      <c r="E233" s="67">
        <v>943990</v>
      </c>
      <c r="F233" s="68" t="s">
        <v>185</v>
      </c>
      <c r="G233" s="67">
        <v>75519</v>
      </c>
      <c r="H233" s="67">
        <f t="shared" si="6"/>
        <v>1019509</v>
      </c>
      <c r="I233" s="66" t="s">
        <v>17</v>
      </c>
      <c r="J233" s="66" t="s">
        <v>199</v>
      </c>
      <c r="K233" s="69"/>
      <c r="L233" s="47">
        <v>1019507</v>
      </c>
      <c r="M233" s="47">
        <v>-2</v>
      </c>
      <c r="N233" s="53">
        <v>45194</v>
      </c>
      <c r="P233" t="e">
        <f>+VLOOKUP(B233,'[1]MEGA nháp'!E$2:G$126,3,0)</f>
        <v>#N/A</v>
      </c>
      <c r="Q233" s="70" t="e">
        <f t="shared" si="7"/>
        <v>#N/A</v>
      </c>
    </row>
    <row r="234" spans="1:17" hidden="1" outlineLevel="1" x14ac:dyDescent="0.25">
      <c r="A234" s="64">
        <v>45150</v>
      </c>
      <c r="B234" s="65">
        <v>48308</v>
      </c>
      <c r="C234" s="66" t="s">
        <v>194</v>
      </c>
      <c r="D234" s="66" t="s">
        <v>442</v>
      </c>
      <c r="E234" s="67">
        <v>1887980</v>
      </c>
      <c r="F234" s="68" t="s">
        <v>185</v>
      </c>
      <c r="G234" s="67">
        <v>151038</v>
      </c>
      <c r="H234" s="67">
        <f t="shared" si="6"/>
        <v>2039018</v>
      </c>
      <c r="I234" s="66" t="s">
        <v>12</v>
      </c>
      <c r="J234" s="66" t="s">
        <v>193</v>
      </c>
      <c r="K234" s="69"/>
      <c r="L234" s="47">
        <v>2039013</v>
      </c>
      <c r="M234" s="47">
        <v>-5</v>
      </c>
      <c r="N234" s="53">
        <v>45194</v>
      </c>
      <c r="P234" t="e">
        <f>+VLOOKUP(B234,'[1]MEGA nháp'!E$2:G$126,3,0)</f>
        <v>#N/A</v>
      </c>
      <c r="Q234" s="70" t="e">
        <f t="shared" si="7"/>
        <v>#N/A</v>
      </c>
    </row>
    <row r="235" spans="1:17" hidden="1" outlineLevel="1" x14ac:dyDescent="0.25">
      <c r="A235" s="64">
        <v>45150</v>
      </c>
      <c r="B235" s="65">
        <v>48309</v>
      </c>
      <c r="C235" s="66" t="s">
        <v>194</v>
      </c>
      <c r="D235" s="66" t="s">
        <v>443</v>
      </c>
      <c r="E235" s="67">
        <v>3745020</v>
      </c>
      <c r="F235" s="68" t="s">
        <v>185</v>
      </c>
      <c r="G235" s="67">
        <v>299602</v>
      </c>
      <c r="H235" s="67">
        <f t="shared" si="6"/>
        <v>4044622</v>
      </c>
      <c r="I235" s="66" t="s">
        <v>12</v>
      </c>
      <c r="J235" s="66" t="s">
        <v>193</v>
      </c>
      <c r="K235" s="69"/>
      <c r="L235" s="47">
        <v>4044627</v>
      </c>
      <c r="M235" s="47">
        <v>5</v>
      </c>
      <c r="N235" s="53">
        <v>45194</v>
      </c>
      <c r="P235" t="e">
        <f>+VLOOKUP(B235,'[1]MEGA nháp'!E$2:G$126,3,0)</f>
        <v>#N/A</v>
      </c>
      <c r="Q235" s="70" t="e">
        <f t="shared" si="7"/>
        <v>#N/A</v>
      </c>
    </row>
    <row r="236" spans="1:17" hidden="1" outlineLevel="1" x14ac:dyDescent="0.25">
      <c r="A236" s="64">
        <v>45150</v>
      </c>
      <c r="B236" s="65">
        <v>48310</v>
      </c>
      <c r="C236" s="66" t="s">
        <v>194</v>
      </c>
      <c r="D236" s="66" t="s">
        <v>444</v>
      </c>
      <c r="E236" s="67">
        <v>501830</v>
      </c>
      <c r="F236" s="68" t="s">
        <v>185</v>
      </c>
      <c r="G236" s="67">
        <v>40146</v>
      </c>
      <c r="H236" s="67">
        <f t="shared" si="6"/>
        <v>541976</v>
      </c>
      <c r="I236" s="66" t="s">
        <v>12</v>
      </c>
      <c r="J236" s="66" t="s">
        <v>193</v>
      </c>
      <c r="K236" s="69"/>
      <c r="L236" s="47">
        <v>541971</v>
      </c>
      <c r="M236" s="47">
        <v>-5</v>
      </c>
      <c r="N236" s="53">
        <v>45194</v>
      </c>
      <c r="P236" t="e">
        <f>+VLOOKUP(B236,'[1]MEGA nháp'!E$2:G$126,3,0)</f>
        <v>#N/A</v>
      </c>
      <c r="Q236" s="70" t="e">
        <f t="shared" si="7"/>
        <v>#N/A</v>
      </c>
    </row>
    <row r="237" spans="1:17" hidden="1" outlineLevel="1" x14ac:dyDescent="0.25">
      <c r="A237" s="64">
        <v>45150</v>
      </c>
      <c r="B237" s="65">
        <v>48311</v>
      </c>
      <c r="C237" s="66" t="s">
        <v>194</v>
      </c>
      <c r="D237" s="66" t="s">
        <v>445</v>
      </c>
      <c r="E237" s="67">
        <v>2831970</v>
      </c>
      <c r="F237" s="68" t="s">
        <v>185</v>
      </c>
      <c r="G237" s="67">
        <v>226558</v>
      </c>
      <c r="H237" s="67">
        <f t="shared" si="6"/>
        <v>3058528</v>
      </c>
      <c r="I237" s="66" t="s">
        <v>13</v>
      </c>
      <c r="J237" s="66" t="s">
        <v>209</v>
      </c>
      <c r="K237" s="69"/>
      <c r="L237" s="47">
        <v>3058533</v>
      </c>
      <c r="M237" s="47">
        <v>5</v>
      </c>
      <c r="N237" s="53">
        <v>45180</v>
      </c>
      <c r="P237" t="e">
        <f>+VLOOKUP(B237,'[1]MEGA nháp'!E$2:G$126,3,0)</f>
        <v>#N/A</v>
      </c>
      <c r="Q237" s="70" t="e">
        <f t="shared" si="7"/>
        <v>#N/A</v>
      </c>
    </row>
    <row r="238" spans="1:17" hidden="1" outlineLevel="1" x14ac:dyDescent="0.25">
      <c r="A238" s="64">
        <v>45150</v>
      </c>
      <c r="B238" s="65">
        <v>48312</v>
      </c>
      <c r="C238" s="66" t="s">
        <v>194</v>
      </c>
      <c r="D238" s="66" t="s">
        <v>446</v>
      </c>
      <c r="E238" s="67">
        <v>3775960</v>
      </c>
      <c r="F238" s="68" t="s">
        <v>185</v>
      </c>
      <c r="G238" s="67">
        <v>302077</v>
      </c>
      <c r="H238" s="67">
        <f t="shared" si="6"/>
        <v>4078037</v>
      </c>
      <c r="I238" s="66" t="s">
        <v>13</v>
      </c>
      <c r="J238" s="66" t="s">
        <v>209</v>
      </c>
      <c r="K238" s="69"/>
      <c r="L238" s="47">
        <v>4078040</v>
      </c>
      <c r="M238" s="47">
        <v>3</v>
      </c>
      <c r="N238" s="53">
        <v>45180</v>
      </c>
      <c r="P238" t="e">
        <f>+VLOOKUP(B238,'[1]MEGA nháp'!E$2:G$126,3,0)</f>
        <v>#N/A</v>
      </c>
      <c r="Q238" s="70" t="e">
        <f t="shared" si="7"/>
        <v>#N/A</v>
      </c>
    </row>
    <row r="239" spans="1:17" hidden="1" outlineLevel="1" x14ac:dyDescent="0.25">
      <c r="A239" s="64">
        <v>45150</v>
      </c>
      <c r="B239" s="65">
        <v>48313</v>
      </c>
      <c r="C239" s="66" t="s">
        <v>194</v>
      </c>
      <c r="D239" s="66" t="s">
        <v>447</v>
      </c>
      <c r="E239" s="67">
        <v>943990</v>
      </c>
      <c r="F239" s="68" t="s">
        <v>185</v>
      </c>
      <c r="G239" s="67">
        <v>75519</v>
      </c>
      <c r="H239" s="67">
        <f t="shared" si="6"/>
        <v>1019509</v>
      </c>
      <c r="I239" s="66" t="s">
        <v>13</v>
      </c>
      <c r="J239" s="66" t="s">
        <v>209</v>
      </c>
      <c r="K239" s="69"/>
      <c r="L239" s="47">
        <v>1019507</v>
      </c>
      <c r="M239" s="47">
        <v>-2</v>
      </c>
      <c r="N239" s="53">
        <v>45180</v>
      </c>
      <c r="P239" t="e">
        <f>+VLOOKUP(B239,'[1]MEGA nháp'!E$2:G$126,3,0)</f>
        <v>#N/A</v>
      </c>
      <c r="Q239" s="70" t="e">
        <f t="shared" si="7"/>
        <v>#N/A</v>
      </c>
    </row>
    <row r="240" spans="1:17" hidden="1" outlineLevel="1" x14ac:dyDescent="0.25">
      <c r="A240" s="64">
        <v>45150</v>
      </c>
      <c r="B240" s="65">
        <v>48314</v>
      </c>
      <c r="C240" s="66" t="s">
        <v>194</v>
      </c>
      <c r="D240" s="66" t="s">
        <v>448</v>
      </c>
      <c r="E240" s="67">
        <v>1514135</v>
      </c>
      <c r="F240" s="68" t="s">
        <v>185</v>
      </c>
      <c r="G240" s="67">
        <v>121131</v>
      </c>
      <c r="H240" s="67">
        <f t="shared" si="6"/>
        <v>1635266</v>
      </c>
      <c r="I240" s="66" t="s">
        <v>13</v>
      </c>
      <c r="J240" s="66" t="s">
        <v>209</v>
      </c>
      <c r="K240" s="69"/>
      <c r="L240" s="47">
        <v>1635269</v>
      </c>
      <c r="M240" s="47">
        <v>3</v>
      </c>
      <c r="N240" s="53">
        <v>45180</v>
      </c>
      <c r="P240" t="e">
        <f>+VLOOKUP(B240,'[1]MEGA nháp'!E$2:G$126,3,0)</f>
        <v>#N/A</v>
      </c>
      <c r="Q240" s="70" t="e">
        <f t="shared" si="7"/>
        <v>#N/A</v>
      </c>
    </row>
    <row r="241" spans="1:17" hidden="1" outlineLevel="1" x14ac:dyDescent="0.25">
      <c r="A241" s="64">
        <v>45152</v>
      </c>
      <c r="B241" s="65">
        <v>480</v>
      </c>
      <c r="C241" s="66" t="s">
        <v>187</v>
      </c>
      <c r="D241" s="66" t="s">
        <v>449</v>
      </c>
      <c r="E241" s="67">
        <v>-175420</v>
      </c>
      <c r="F241" s="68" t="s">
        <v>185</v>
      </c>
      <c r="G241" s="67">
        <v>-14033</v>
      </c>
      <c r="H241" s="67">
        <f t="shared" si="6"/>
        <v>-189453</v>
      </c>
      <c r="I241" s="66" t="s">
        <v>24</v>
      </c>
      <c r="J241" s="66" t="s">
        <v>189</v>
      </c>
      <c r="K241" s="69"/>
      <c r="L241" s="47">
        <v>-189454</v>
      </c>
      <c r="M241" s="47">
        <v>-1</v>
      </c>
      <c r="N241" s="53">
        <v>45162</v>
      </c>
      <c r="P241" t="e">
        <f>+VLOOKUP(B241,'[1]MEGA nháp'!E$2:G$126,3,0)</f>
        <v>#N/A</v>
      </c>
      <c r="Q241" s="70" t="e">
        <f t="shared" si="7"/>
        <v>#N/A</v>
      </c>
    </row>
    <row r="242" spans="1:17" hidden="1" outlineLevel="1" x14ac:dyDescent="0.25">
      <c r="A242" s="64">
        <v>45153</v>
      </c>
      <c r="B242" s="65" t="s">
        <v>450</v>
      </c>
      <c r="C242" s="66" t="s">
        <v>413</v>
      </c>
      <c r="D242" s="66" t="s">
        <v>451</v>
      </c>
      <c r="E242" s="67">
        <v>-5065658</v>
      </c>
      <c r="F242" s="68" t="s">
        <v>185</v>
      </c>
      <c r="G242" s="67">
        <v>-405252</v>
      </c>
      <c r="H242" s="67">
        <f t="shared" si="6"/>
        <v>-5470910</v>
      </c>
      <c r="I242" s="66" t="s">
        <v>16</v>
      </c>
      <c r="J242" s="66" t="s">
        <v>312</v>
      </c>
      <c r="K242" s="69"/>
      <c r="L242" s="47">
        <v>-5470911</v>
      </c>
      <c r="M242" s="47">
        <v>-1</v>
      </c>
      <c r="N242" s="53">
        <v>45162</v>
      </c>
      <c r="P242" t="e">
        <f>+VLOOKUP(B242,'[1]MEGA nháp'!E$2:G$126,3,0)</f>
        <v>#N/A</v>
      </c>
      <c r="Q242" s="70" t="e">
        <f t="shared" si="7"/>
        <v>#N/A</v>
      </c>
    </row>
    <row r="243" spans="1:17" hidden="1" outlineLevel="1" x14ac:dyDescent="0.25">
      <c r="A243" s="64">
        <v>45154</v>
      </c>
      <c r="B243" s="65">
        <v>249</v>
      </c>
      <c r="C243" s="66" t="s">
        <v>452</v>
      </c>
      <c r="D243" s="66" t="s">
        <v>453</v>
      </c>
      <c r="E243" s="67">
        <v>-564078</v>
      </c>
      <c r="F243" s="68" t="s">
        <v>185</v>
      </c>
      <c r="G243" s="67">
        <v>-45126</v>
      </c>
      <c r="H243" s="67">
        <f t="shared" si="6"/>
        <v>-609204</v>
      </c>
      <c r="I243" s="66" t="s">
        <v>20</v>
      </c>
      <c r="J243" s="66" t="s">
        <v>225</v>
      </c>
      <c r="K243" s="69"/>
      <c r="L243" s="47">
        <v>-609204</v>
      </c>
      <c r="M243" s="47">
        <v>0</v>
      </c>
      <c r="N243" s="53">
        <v>45162</v>
      </c>
      <c r="P243" t="e">
        <f>+VLOOKUP(B243,'[1]MEGA nháp'!E$2:G$126,3,0)</f>
        <v>#N/A</v>
      </c>
      <c r="Q243" s="70" t="e">
        <f t="shared" si="7"/>
        <v>#N/A</v>
      </c>
    </row>
    <row r="244" spans="1:17" hidden="1" outlineLevel="1" x14ac:dyDescent="0.25">
      <c r="A244" s="64">
        <v>45154</v>
      </c>
      <c r="B244" s="65">
        <v>282</v>
      </c>
      <c r="C244" s="66" t="s">
        <v>454</v>
      </c>
      <c r="D244" s="66" t="s">
        <v>455</v>
      </c>
      <c r="E244" s="67">
        <v>-3791506</v>
      </c>
      <c r="F244" s="68" t="s">
        <v>185</v>
      </c>
      <c r="G244" s="67">
        <v>-303320</v>
      </c>
      <c r="H244" s="67">
        <f t="shared" si="6"/>
        <v>-4094826</v>
      </c>
      <c r="I244" s="66" t="s">
        <v>21</v>
      </c>
      <c r="J244" s="66" t="s">
        <v>279</v>
      </c>
      <c r="K244" s="69"/>
      <c r="L244" s="47">
        <v>-4094826</v>
      </c>
      <c r="M244" s="47">
        <v>0</v>
      </c>
      <c r="N244" s="53">
        <v>45162</v>
      </c>
      <c r="P244" t="e">
        <f>+VLOOKUP(B244,'[1]MEGA nháp'!E$2:G$126,3,0)</f>
        <v>#N/A</v>
      </c>
      <c r="Q244" s="70" t="e">
        <f t="shared" si="7"/>
        <v>#N/A</v>
      </c>
    </row>
    <row r="245" spans="1:17" hidden="1" outlineLevel="1" x14ac:dyDescent="0.25">
      <c r="A245" s="64">
        <v>45154</v>
      </c>
      <c r="B245" s="65">
        <v>307</v>
      </c>
      <c r="C245" s="66" t="s">
        <v>261</v>
      </c>
      <c r="D245" s="66" t="s">
        <v>456</v>
      </c>
      <c r="E245" s="67">
        <v>-4354130</v>
      </c>
      <c r="F245" s="68" t="s">
        <v>185</v>
      </c>
      <c r="G245" s="67">
        <v>-348329</v>
      </c>
      <c r="H245" s="67">
        <f t="shared" si="6"/>
        <v>-4702459</v>
      </c>
      <c r="I245" s="66" t="s">
        <v>12</v>
      </c>
      <c r="J245" s="66" t="s">
        <v>193</v>
      </c>
      <c r="K245" s="69"/>
      <c r="L245" s="47">
        <v>-4702460</v>
      </c>
      <c r="M245" s="47">
        <v>-1</v>
      </c>
      <c r="N245" s="53">
        <v>45162</v>
      </c>
      <c r="P245" t="e">
        <f>+VLOOKUP(B245,'[1]MEGA nháp'!E$2:G$126,3,0)</f>
        <v>#N/A</v>
      </c>
      <c r="Q245" s="70" t="e">
        <f t="shared" si="7"/>
        <v>#N/A</v>
      </c>
    </row>
    <row r="246" spans="1:17" hidden="1" outlineLevel="1" x14ac:dyDescent="0.25">
      <c r="A246" s="64">
        <v>45154</v>
      </c>
      <c r="B246" s="65">
        <v>308</v>
      </c>
      <c r="C246" s="66" t="s">
        <v>393</v>
      </c>
      <c r="D246" s="66" t="s">
        <v>457</v>
      </c>
      <c r="E246" s="67">
        <v>-5978466</v>
      </c>
      <c r="F246" s="68" t="s">
        <v>185</v>
      </c>
      <c r="G246" s="67">
        <v>-478276</v>
      </c>
      <c r="H246" s="67">
        <f t="shared" si="6"/>
        <v>-6456742</v>
      </c>
      <c r="I246" s="66" t="s">
        <v>12</v>
      </c>
      <c r="J246" s="66" t="s">
        <v>193</v>
      </c>
      <c r="K246" s="69"/>
      <c r="L246" s="47">
        <v>-6456743</v>
      </c>
      <c r="M246" s="47">
        <v>-1</v>
      </c>
      <c r="N246" s="53">
        <v>45162</v>
      </c>
      <c r="P246" t="e">
        <f>+VLOOKUP(B246,'[1]MEGA nháp'!E$2:G$126,3,0)</f>
        <v>#N/A</v>
      </c>
      <c r="Q246" s="70" t="e">
        <f t="shared" si="7"/>
        <v>#N/A</v>
      </c>
    </row>
    <row r="247" spans="1:17" hidden="1" outlineLevel="1" x14ac:dyDescent="0.25">
      <c r="A247" s="64">
        <v>45154</v>
      </c>
      <c r="B247" s="65">
        <v>343</v>
      </c>
      <c r="C247" s="66" t="s">
        <v>282</v>
      </c>
      <c r="D247" s="66" t="s">
        <v>283</v>
      </c>
      <c r="E247" s="67">
        <v>-272250</v>
      </c>
      <c r="F247" s="68" t="s">
        <v>185</v>
      </c>
      <c r="G247" s="67">
        <v>-21780</v>
      </c>
      <c r="H247" s="67">
        <f t="shared" si="6"/>
        <v>-294030</v>
      </c>
      <c r="I247" s="66" t="s">
        <v>19</v>
      </c>
      <c r="J247" s="66" t="s">
        <v>247</v>
      </c>
      <c r="K247" s="69"/>
      <c r="L247" s="47">
        <v>-294030</v>
      </c>
      <c r="M247" s="47">
        <v>0</v>
      </c>
      <c r="N247" s="53">
        <v>45162</v>
      </c>
      <c r="P247" t="e">
        <f>+VLOOKUP(B247,'[1]MEGA nháp'!E$2:G$126,3,0)</f>
        <v>#N/A</v>
      </c>
      <c r="Q247" s="70" t="e">
        <f t="shared" si="7"/>
        <v>#N/A</v>
      </c>
    </row>
    <row r="248" spans="1:17" hidden="1" outlineLevel="1" x14ac:dyDescent="0.25">
      <c r="A248" s="64">
        <v>45154</v>
      </c>
      <c r="B248" s="65">
        <v>344</v>
      </c>
      <c r="C248" s="66" t="s">
        <v>282</v>
      </c>
      <c r="D248" s="66" t="s">
        <v>283</v>
      </c>
      <c r="E248" s="67">
        <v>-509760</v>
      </c>
      <c r="F248" s="68" t="s">
        <v>185</v>
      </c>
      <c r="G248" s="67">
        <v>-40781</v>
      </c>
      <c r="H248" s="67">
        <f t="shared" si="6"/>
        <v>-550541</v>
      </c>
      <c r="I248" s="66" t="s">
        <v>19</v>
      </c>
      <c r="J248" s="66" t="s">
        <v>247</v>
      </c>
      <c r="K248" s="69"/>
      <c r="L248" s="47">
        <v>-550541</v>
      </c>
      <c r="M248" s="47">
        <v>0</v>
      </c>
      <c r="N248" s="53">
        <v>45162</v>
      </c>
      <c r="P248" t="e">
        <f>+VLOOKUP(B248,'[1]MEGA nháp'!E$2:G$126,3,0)</f>
        <v>#N/A</v>
      </c>
      <c r="Q248" s="70" t="e">
        <f t="shared" si="7"/>
        <v>#N/A</v>
      </c>
    </row>
    <row r="249" spans="1:17" hidden="1" outlineLevel="1" x14ac:dyDescent="0.25">
      <c r="A249" s="64">
        <v>45154</v>
      </c>
      <c r="B249" s="65">
        <v>391</v>
      </c>
      <c r="C249" s="66" t="s">
        <v>239</v>
      </c>
      <c r="D249" s="66" t="s">
        <v>458</v>
      </c>
      <c r="E249" s="67">
        <v>-453391</v>
      </c>
      <c r="F249" s="68" t="s">
        <v>185</v>
      </c>
      <c r="G249" s="67">
        <v>-36272</v>
      </c>
      <c r="H249" s="67">
        <f t="shared" si="6"/>
        <v>-489663</v>
      </c>
      <c r="I249" s="66" t="s">
        <v>14</v>
      </c>
      <c r="J249" s="66" t="s">
        <v>241</v>
      </c>
      <c r="K249" s="69"/>
      <c r="L249" s="47">
        <v>-489662</v>
      </c>
      <c r="M249" s="47">
        <v>1</v>
      </c>
      <c r="N249" s="53">
        <v>45162</v>
      </c>
      <c r="P249" t="e">
        <f>+VLOOKUP(B249,'[1]MEGA nháp'!E$2:G$126,3,0)</f>
        <v>#N/A</v>
      </c>
      <c r="Q249" s="70" t="e">
        <f t="shared" si="7"/>
        <v>#N/A</v>
      </c>
    </row>
    <row r="250" spans="1:17" hidden="1" outlineLevel="1" x14ac:dyDescent="0.25">
      <c r="A250" s="64">
        <v>45154</v>
      </c>
      <c r="B250" s="65">
        <v>499</v>
      </c>
      <c r="C250" s="66" t="s">
        <v>187</v>
      </c>
      <c r="D250" s="66" t="s">
        <v>459</v>
      </c>
      <c r="E250" s="67">
        <v>-188798</v>
      </c>
      <c r="F250" s="68" t="s">
        <v>185</v>
      </c>
      <c r="G250" s="67">
        <v>-15104</v>
      </c>
      <c r="H250" s="67">
        <f t="shared" si="6"/>
        <v>-203902</v>
      </c>
      <c r="I250" s="66" t="s">
        <v>24</v>
      </c>
      <c r="J250" s="66" t="s">
        <v>189</v>
      </c>
      <c r="K250" s="69"/>
      <c r="L250" s="47">
        <v>-203902</v>
      </c>
      <c r="M250" s="47">
        <v>0</v>
      </c>
      <c r="N250" s="53">
        <v>45162</v>
      </c>
      <c r="P250" t="e">
        <f>+VLOOKUP(B250,'[1]MEGA nháp'!E$2:G$126,3,0)</f>
        <v>#N/A</v>
      </c>
      <c r="Q250" s="70" t="e">
        <f t="shared" si="7"/>
        <v>#N/A</v>
      </c>
    </row>
    <row r="251" spans="1:17" hidden="1" outlineLevel="1" x14ac:dyDescent="0.25">
      <c r="A251" s="64">
        <v>45154</v>
      </c>
      <c r="B251" s="65">
        <v>522</v>
      </c>
      <c r="C251" s="66" t="s">
        <v>187</v>
      </c>
      <c r="D251" s="66" t="s">
        <v>460</v>
      </c>
      <c r="E251" s="67">
        <v>-203978</v>
      </c>
      <c r="F251" s="68" t="s">
        <v>185</v>
      </c>
      <c r="G251" s="67">
        <v>-16318</v>
      </c>
      <c r="H251" s="67">
        <f t="shared" si="6"/>
        <v>-220296</v>
      </c>
      <c r="I251" s="66" t="s">
        <v>24</v>
      </c>
      <c r="J251" s="66" t="s">
        <v>189</v>
      </c>
      <c r="K251" s="69"/>
      <c r="L251" s="47">
        <v>-220296</v>
      </c>
      <c r="M251" s="47">
        <v>0</v>
      </c>
      <c r="N251" s="53">
        <v>45162</v>
      </c>
      <c r="P251" t="e">
        <f>+VLOOKUP(B251,'[1]MEGA nháp'!E$2:G$126,3,0)</f>
        <v>#N/A</v>
      </c>
      <c r="Q251" s="70" t="e">
        <f t="shared" si="7"/>
        <v>#N/A</v>
      </c>
    </row>
    <row r="252" spans="1:17" hidden="1" outlineLevel="1" x14ac:dyDescent="0.25">
      <c r="A252" s="64">
        <v>45154</v>
      </c>
      <c r="B252" s="65">
        <v>2320</v>
      </c>
      <c r="C252" s="66" t="s">
        <v>191</v>
      </c>
      <c r="D252" s="66" t="s">
        <v>461</v>
      </c>
      <c r="E252" s="67">
        <v>-471995</v>
      </c>
      <c r="F252" s="68" t="s">
        <v>185</v>
      </c>
      <c r="G252" s="67">
        <v>-37760</v>
      </c>
      <c r="H252" s="67">
        <f t="shared" si="6"/>
        <v>-509755</v>
      </c>
      <c r="I252" s="66" t="s">
        <v>12</v>
      </c>
      <c r="J252" s="66" t="s">
        <v>193</v>
      </c>
      <c r="K252" s="69"/>
      <c r="L252" s="47">
        <v>-509755</v>
      </c>
      <c r="M252" s="47">
        <v>0</v>
      </c>
      <c r="N252" s="53">
        <v>45162</v>
      </c>
      <c r="P252" t="e">
        <f>+VLOOKUP(B252,'[1]MEGA nháp'!E$2:G$126,3,0)</f>
        <v>#N/A</v>
      </c>
      <c r="Q252" s="70" t="e">
        <f t="shared" si="7"/>
        <v>#N/A</v>
      </c>
    </row>
    <row r="253" spans="1:17" hidden="1" outlineLevel="1" x14ac:dyDescent="0.25">
      <c r="A253" s="64">
        <v>45154</v>
      </c>
      <c r="B253" s="65">
        <v>5083</v>
      </c>
      <c r="C253" s="66" t="s">
        <v>462</v>
      </c>
      <c r="D253" s="66" t="s">
        <v>463</v>
      </c>
      <c r="E253" s="67">
        <v>-2133969</v>
      </c>
      <c r="F253" s="68" t="s">
        <v>185</v>
      </c>
      <c r="G253" s="67">
        <v>-170718</v>
      </c>
      <c r="H253" s="67">
        <f t="shared" si="6"/>
        <v>-2304687</v>
      </c>
      <c r="I253" s="66" t="s">
        <v>12</v>
      </c>
      <c r="J253" s="66" t="s">
        <v>193</v>
      </c>
      <c r="K253" s="69"/>
      <c r="L253" s="47">
        <v>-2304687</v>
      </c>
      <c r="M253" s="47">
        <v>0</v>
      </c>
      <c r="N253" s="53">
        <v>45162</v>
      </c>
      <c r="P253" t="e">
        <f>+VLOOKUP(B253,'[1]MEGA nháp'!E$2:G$126,3,0)</f>
        <v>#N/A</v>
      </c>
      <c r="Q253" s="70" t="e">
        <f t="shared" si="7"/>
        <v>#N/A</v>
      </c>
    </row>
    <row r="254" spans="1:17" hidden="1" outlineLevel="1" x14ac:dyDescent="0.25">
      <c r="A254" s="64">
        <v>45155</v>
      </c>
      <c r="B254" s="65">
        <v>283</v>
      </c>
      <c r="C254" s="66" t="s">
        <v>464</v>
      </c>
      <c r="D254" s="66" t="s">
        <v>465</v>
      </c>
      <c r="E254" s="67">
        <v>-465467</v>
      </c>
      <c r="F254" s="68" t="s">
        <v>185</v>
      </c>
      <c r="G254" s="67">
        <v>-37237</v>
      </c>
      <c r="H254" s="67">
        <f t="shared" si="6"/>
        <v>-502704</v>
      </c>
      <c r="I254" s="66" t="s">
        <v>23</v>
      </c>
      <c r="J254" s="66" t="s">
        <v>211</v>
      </c>
      <c r="K254" s="69"/>
      <c r="L254" s="47">
        <v>-502704</v>
      </c>
      <c r="M254" s="47">
        <v>0</v>
      </c>
      <c r="N254" s="53">
        <v>45162</v>
      </c>
      <c r="P254" t="e">
        <f>+VLOOKUP(B254,'[1]MEGA nháp'!E$2:G$126,3,0)</f>
        <v>#N/A</v>
      </c>
      <c r="Q254" s="70" t="e">
        <f t="shared" si="7"/>
        <v>#N/A</v>
      </c>
    </row>
    <row r="255" spans="1:17" hidden="1" outlineLevel="1" x14ac:dyDescent="0.25">
      <c r="A255" s="64">
        <v>45155</v>
      </c>
      <c r="B255" s="65">
        <v>375</v>
      </c>
      <c r="C255" s="66" t="s">
        <v>183</v>
      </c>
      <c r="D255" s="66" t="s">
        <v>466</v>
      </c>
      <c r="E255" s="67">
        <v>-2890656</v>
      </c>
      <c r="F255" s="68" t="s">
        <v>185</v>
      </c>
      <c r="G255" s="67">
        <v>-231252</v>
      </c>
      <c r="H255" s="67">
        <f t="shared" si="6"/>
        <v>-3121908</v>
      </c>
      <c r="I255" s="66" t="s">
        <v>18</v>
      </c>
      <c r="J255" s="66" t="s">
        <v>186</v>
      </c>
      <c r="K255" s="69"/>
      <c r="L255" s="47">
        <v>-3121908</v>
      </c>
      <c r="M255" s="47">
        <v>0</v>
      </c>
      <c r="N255" s="53">
        <v>45162</v>
      </c>
      <c r="P255" t="e">
        <f>+VLOOKUP(B255,'[1]MEGA nháp'!E$2:G$126,3,0)</f>
        <v>#N/A</v>
      </c>
      <c r="Q255" s="70" t="e">
        <f t="shared" si="7"/>
        <v>#N/A</v>
      </c>
    </row>
    <row r="256" spans="1:17" hidden="1" outlineLevel="1" x14ac:dyDescent="0.25">
      <c r="A256" s="64">
        <v>45156</v>
      </c>
      <c r="B256" s="65">
        <v>7520</v>
      </c>
      <c r="C256" s="66"/>
      <c r="D256" s="66" t="s">
        <v>467</v>
      </c>
      <c r="E256" s="67">
        <v>-4934986</v>
      </c>
      <c r="F256" s="68" t="s">
        <v>185</v>
      </c>
      <c r="G256" s="67">
        <v>-394798</v>
      </c>
      <c r="H256" s="67">
        <f t="shared" si="6"/>
        <v>-5329784</v>
      </c>
      <c r="I256" s="66" t="s">
        <v>12</v>
      </c>
      <c r="J256" s="66" t="s">
        <v>193</v>
      </c>
      <c r="K256" s="69"/>
      <c r="L256" s="47">
        <v>-5329785</v>
      </c>
      <c r="M256" s="47">
        <v>-1</v>
      </c>
      <c r="N256" s="53">
        <v>45162</v>
      </c>
      <c r="P256" t="e">
        <f>+VLOOKUP(B256,'[1]MEGA nháp'!E$2:G$126,3,0)</f>
        <v>#N/A</v>
      </c>
      <c r="Q256" s="70" t="e">
        <f t="shared" si="7"/>
        <v>#N/A</v>
      </c>
    </row>
    <row r="257" spans="1:17" hidden="1" outlineLevel="1" x14ac:dyDescent="0.25">
      <c r="A257" s="64">
        <v>45157</v>
      </c>
      <c r="B257" s="65">
        <v>49783</v>
      </c>
      <c r="C257" s="66" t="s">
        <v>194</v>
      </c>
      <c r="D257" s="66" t="s">
        <v>468</v>
      </c>
      <c r="E257" s="67">
        <v>2275035</v>
      </c>
      <c r="F257" s="68" t="s">
        <v>185</v>
      </c>
      <c r="G257" s="67">
        <v>182003</v>
      </c>
      <c r="H257" s="67">
        <f t="shared" si="6"/>
        <v>2457038</v>
      </c>
      <c r="I257" s="66" t="s">
        <v>18</v>
      </c>
      <c r="J257" s="66" t="s">
        <v>186</v>
      </c>
      <c r="K257" s="69"/>
      <c r="L257" s="47">
        <v>2457041</v>
      </c>
      <c r="M257" s="47">
        <v>3</v>
      </c>
      <c r="N257" s="53">
        <v>45194</v>
      </c>
      <c r="P257" t="e">
        <f>+VLOOKUP(B257,'[1]MEGA nháp'!E$2:G$126,3,0)</f>
        <v>#N/A</v>
      </c>
      <c r="Q257" s="70" t="e">
        <f t="shared" si="7"/>
        <v>#N/A</v>
      </c>
    </row>
    <row r="258" spans="1:17" hidden="1" outlineLevel="1" x14ac:dyDescent="0.25">
      <c r="A258" s="64">
        <v>45157</v>
      </c>
      <c r="B258" s="65">
        <v>49785</v>
      </c>
      <c r="C258" s="66" t="s">
        <v>194</v>
      </c>
      <c r="D258" s="66" t="s">
        <v>469</v>
      </c>
      <c r="E258" s="67">
        <v>2144100</v>
      </c>
      <c r="F258" s="68" t="s">
        <v>185</v>
      </c>
      <c r="G258" s="67">
        <v>171528</v>
      </c>
      <c r="H258" s="67">
        <f t="shared" ref="H258:H321" si="8">+E258+G258</f>
        <v>2315628</v>
      </c>
      <c r="I258" s="66" t="s">
        <v>25</v>
      </c>
      <c r="J258" s="66" t="s">
        <v>307</v>
      </c>
      <c r="K258" s="69"/>
      <c r="L258" s="47">
        <v>2315628</v>
      </c>
      <c r="M258" s="47">
        <v>0</v>
      </c>
      <c r="N258" s="53">
        <v>45194</v>
      </c>
      <c r="P258" t="e">
        <f>+VLOOKUP(B258,'[1]MEGA nháp'!E$2:G$126,3,0)</f>
        <v>#N/A</v>
      </c>
      <c r="Q258" s="70" t="e">
        <f t="shared" si="7"/>
        <v>#N/A</v>
      </c>
    </row>
    <row r="259" spans="1:17" hidden="1" outlineLevel="1" x14ac:dyDescent="0.25">
      <c r="A259" s="64">
        <v>45157</v>
      </c>
      <c r="B259" s="65">
        <v>49786</v>
      </c>
      <c r="C259" s="66" t="s">
        <v>194</v>
      </c>
      <c r="D259" s="66" t="s">
        <v>470</v>
      </c>
      <c r="E259" s="67">
        <v>1248340</v>
      </c>
      <c r="F259" s="68" t="s">
        <v>185</v>
      </c>
      <c r="G259" s="67">
        <v>99867</v>
      </c>
      <c r="H259" s="67">
        <f t="shared" si="8"/>
        <v>1348207</v>
      </c>
      <c r="I259" s="66" t="s">
        <v>24</v>
      </c>
      <c r="J259" s="66" t="s">
        <v>189</v>
      </c>
      <c r="K259" s="69"/>
      <c r="L259" s="47">
        <v>1348205</v>
      </c>
      <c r="M259" s="47">
        <v>-2</v>
      </c>
      <c r="N259" s="53">
        <v>45194</v>
      </c>
      <c r="P259" t="e">
        <f>+VLOOKUP(B259,'[1]MEGA nháp'!E$2:G$126,3,0)</f>
        <v>#N/A</v>
      </c>
      <c r="Q259" s="70" t="e">
        <f t="shared" ref="Q259:Q322" si="9">+P259-H259</f>
        <v>#N/A</v>
      </c>
    </row>
    <row r="260" spans="1:17" hidden="1" outlineLevel="1" x14ac:dyDescent="0.25">
      <c r="A260" s="64">
        <v>45157</v>
      </c>
      <c r="B260" s="65">
        <v>49787</v>
      </c>
      <c r="C260" s="66" t="s">
        <v>194</v>
      </c>
      <c r="D260" s="66" t="s">
        <v>471</v>
      </c>
      <c r="E260" s="67">
        <v>3775960</v>
      </c>
      <c r="F260" s="68" t="s">
        <v>185</v>
      </c>
      <c r="G260" s="67">
        <v>302077</v>
      </c>
      <c r="H260" s="67">
        <f t="shared" si="8"/>
        <v>4078037</v>
      </c>
      <c r="I260" s="66" t="s">
        <v>17</v>
      </c>
      <c r="J260" s="66" t="s">
        <v>199</v>
      </c>
      <c r="K260" s="69"/>
      <c r="L260" s="47">
        <v>4078040</v>
      </c>
      <c r="M260" s="47">
        <v>3</v>
      </c>
      <c r="N260" s="53">
        <v>45194</v>
      </c>
      <c r="P260" t="e">
        <f>+VLOOKUP(B260,'[1]MEGA nháp'!E$2:G$126,3,0)</f>
        <v>#N/A</v>
      </c>
      <c r="Q260" s="70" t="e">
        <f t="shared" si="9"/>
        <v>#N/A</v>
      </c>
    </row>
    <row r="261" spans="1:17" hidden="1" outlineLevel="1" x14ac:dyDescent="0.25">
      <c r="A261" s="64">
        <v>45157</v>
      </c>
      <c r="B261" s="65">
        <v>49788</v>
      </c>
      <c r="C261" s="66" t="s">
        <v>194</v>
      </c>
      <c r="D261" s="66" t="s">
        <v>472</v>
      </c>
      <c r="E261" s="67">
        <v>2024120</v>
      </c>
      <c r="F261" s="68" t="s">
        <v>185</v>
      </c>
      <c r="G261" s="67">
        <v>161930</v>
      </c>
      <c r="H261" s="67">
        <f t="shared" si="8"/>
        <v>2186050</v>
      </c>
      <c r="I261" s="66" t="s">
        <v>17</v>
      </c>
      <c r="J261" s="66" t="s">
        <v>199</v>
      </c>
      <c r="K261" s="69"/>
      <c r="L261" s="47">
        <v>2186055</v>
      </c>
      <c r="M261" s="47">
        <v>5</v>
      </c>
      <c r="N261" s="53">
        <v>45194</v>
      </c>
      <c r="P261" t="e">
        <f>+VLOOKUP(B261,'[1]MEGA nháp'!E$2:G$126,3,0)</f>
        <v>#N/A</v>
      </c>
      <c r="Q261" s="70" t="e">
        <f t="shared" si="9"/>
        <v>#N/A</v>
      </c>
    </row>
    <row r="262" spans="1:17" hidden="1" outlineLevel="1" x14ac:dyDescent="0.25">
      <c r="A262" s="64">
        <v>45157</v>
      </c>
      <c r="B262" s="65">
        <v>49790</v>
      </c>
      <c r="C262" s="66" t="s">
        <v>194</v>
      </c>
      <c r="D262" s="66" t="s">
        <v>473</v>
      </c>
      <c r="E262" s="67">
        <v>3604501</v>
      </c>
      <c r="F262" s="68" t="s">
        <v>185</v>
      </c>
      <c r="G262" s="67">
        <v>288360</v>
      </c>
      <c r="H262" s="67">
        <f t="shared" si="8"/>
        <v>3892861</v>
      </c>
      <c r="I262" s="66" t="s">
        <v>22</v>
      </c>
      <c r="J262" s="66" t="s">
        <v>182</v>
      </c>
      <c r="K262" s="69"/>
      <c r="L262" s="47">
        <v>3892860</v>
      </c>
      <c r="M262" s="47">
        <v>-1</v>
      </c>
      <c r="N262" s="53">
        <v>45194</v>
      </c>
      <c r="P262" t="e">
        <f>+VLOOKUP(B262,'[1]MEGA nháp'!E$2:G$126,3,0)</f>
        <v>#N/A</v>
      </c>
      <c r="Q262" s="70" t="e">
        <f t="shared" si="9"/>
        <v>#N/A</v>
      </c>
    </row>
    <row r="263" spans="1:17" hidden="1" outlineLevel="1" x14ac:dyDescent="0.25">
      <c r="A263" s="64">
        <v>45157</v>
      </c>
      <c r="B263" s="65">
        <v>49793</v>
      </c>
      <c r="C263" s="66" t="s">
        <v>194</v>
      </c>
      <c r="D263" s="66" t="s">
        <v>474</v>
      </c>
      <c r="E263" s="67">
        <v>3912100</v>
      </c>
      <c r="F263" s="68" t="s">
        <v>185</v>
      </c>
      <c r="G263" s="67">
        <v>312968</v>
      </c>
      <c r="H263" s="67">
        <f t="shared" si="8"/>
        <v>4225068</v>
      </c>
      <c r="I263" s="66" t="s">
        <v>22</v>
      </c>
      <c r="J263" s="66" t="s">
        <v>182</v>
      </c>
      <c r="K263" s="69"/>
      <c r="L263" s="47">
        <v>4225068</v>
      </c>
      <c r="M263" s="47">
        <v>0</v>
      </c>
      <c r="N263" s="53">
        <v>45194</v>
      </c>
      <c r="P263" t="e">
        <f>+VLOOKUP(B263,'[1]MEGA nháp'!E$2:G$126,3,0)</f>
        <v>#N/A</v>
      </c>
      <c r="Q263" s="70" t="e">
        <f t="shared" si="9"/>
        <v>#N/A</v>
      </c>
    </row>
    <row r="264" spans="1:17" hidden="1" outlineLevel="1" x14ac:dyDescent="0.25">
      <c r="A264" s="64">
        <v>45157</v>
      </c>
      <c r="B264" s="65">
        <v>49794</v>
      </c>
      <c r="C264" s="66" t="s">
        <v>194</v>
      </c>
      <c r="D264" s="66" t="s">
        <v>475</v>
      </c>
      <c r="E264" s="67">
        <v>916454</v>
      </c>
      <c r="F264" s="68" t="s">
        <v>185</v>
      </c>
      <c r="G264" s="67">
        <v>73316</v>
      </c>
      <c r="H264" s="67">
        <f t="shared" si="8"/>
        <v>989770</v>
      </c>
      <c r="I264" s="66" t="s">
        <v>26</v>
      </c>
      <c r="J264" s="66" t="s">
        <v>236</v>
      </c>
      <c r="K264" s="69"/>
      <c r="L264" s="47">
        <v>989766</v>
      </c>
      <c r="M264" s="47">
        <v>-4</v>
      </c>
      <c r="N264" s="53">
        <v>45194</v>
      </c>
      <c r="P264" t="e">
        <f>+VLOOKUP(B264,'[1]MEGA nháp'!E$2:G$126,3,0)</f>
        <v>#N/A</v>
      </c>
      <c r="Q264" s="70" t="e">
        <f t="shared" si="9"/>
        <v>#N/A</v>
      </c>
    </row>
    <row r="265" spans="1:17" hidden="1" outlineLevel="1" x14ac:dyDescent="0.25">
      <c r="A265" s="64">
        <v>45157</v>
      </c>
      <c r="B265" s="65">
        <v>49795</v>
      </c>
      <c r="C265" s="66" t="s">
        <v>194</v>
      </c>
      <c r="D265" s="66" t="s">
        <v>476</v>
      </c>
      <c r="E265" s="67">
        <v>1872781</v>
      </c>
      <c r="F265" s="68" t="s">
        <v>185</v>
      </c>
      <c r="G265" s="67">
        <v>149822</v>
      </c>
      <c r="H265" s="67">
        <f t="shared" si="8"/>
        <v>2022603</v>
      </c>
      <c r="I265" s="66" t="s">
        <v>15</v>
      </c>
      <c r="J265" s="66" t="s">
        <v>217</v>
      </c>
      <c r="K265" s="69"/>
      <c r="L265" s="47">
        <v>2022597</v>
      </c>
      <c r="M265" s="47">
        <v>-6</v>
      </c>
      <c r="N265" s="53">
        <v>45194</v>
      </c>
      <c r="P265" t="e">
        <f>+VLOOKUP(B265,'[1]MEGA nháp'!E$2:G$126,3,0)</f>
        <v>#N/A</v>
      </c>
      <c r="Q265" s="70" t="e">
        <f t="shared" si="9"/>
        <v>#N/A</v>
      </c>
    </row>
    <row r="266" spans="1:17" hidden="1" outlineLevel="1" x14ac:dyDescent="0.25">
      <c r="A266" s="64">
        <v>45157</v>
      </c>
      <c r="B266" s="65">
        <v>49796</v>
      </c>
      <c r="C266" s="66" t="s">
        <v>194</v>
      </c>
      <c r="D266" s="66" t="s">
        <v>477</v>
      </c>
      <c r="E266" s="67">
        <v>5024300</v>
      </c>
      <c r="F266" s="68" t="s">
        <v>185</v>
      </c>
      <c r="G266" s="67">
        <v>401944</v>
      </c>
      <c r="H266" s="67">
        <f t="shared" si="8"/>
        <v>5426244</v>
      </c>
      <c r="I266" s="66" t="s">
        <v>12</v>
      </c>
      <c r="J266" s="66" t="s">
        <v>193</v>
      </c>
      <c r="K266" s="69"/>
      <c r="L266" s="47">
        <v>5426244</v>
      </c>
      <c r="M266" s="47">
        <v>0</v>
      </c>
      <c r="N266" s="53">
        <v>45194</v>
      </c>
      <c r="P266" t="e">
        <f>+VLOOKUP(B266,'[1]MEGA nháp'!E$2:G$126,3,0)</f>
        <v>#N/A</v>
      </c>
      <c r="Q266" s="70" t="e">
        <f t="shared" si="9"/>
        <v>#N/A</v>
      </c>
    </row>
    <row r="267" spans="1:17" hidden="1" outlineLevel="1" x14ac:dyDescent="0.25">
      <c r="A267" s="64">
        <v>45157</v>
      </c>
      <c r="B267" s="65">
        <v>49797</v>
      </c>
      <c r="C267" s="66" t="s">
        <v>194</v>
      </c>
      <c r="D267" s="66" t="s">
        <v>478</v>
      </c>
      <c r="E267" s="67">
        <v>654610</v>
      </c>
      <c r="F267" s="68" t="s">
        <v>185</v>
      </c>
      <c r="G267" s="67">
        <v>52369</v>
      </c>
      <c r="H267" s="67">
        <f t="shared" si="8"/>
        <v>706979</v>
      </c>
      <c r="I267" s="66" t="s">
        <v>12</v>
      </c>
      <c r="J267" s="66" t="s">
        <v>193</v>
      </c>
      <c r="K267" s="69"/>
      <c r="L267" s="47">
        <v>706982</v>
      </c>
      <c r="M267" s="47">
        <v>3</v>
      </c>
      <c r="N267" s="53">
        <v>45194</v>
      </c>
      <c r="P267" t="e">
        <f>+VLOOKUP(B267,'[1]MEGA nháp'!E$2:G$126,3,0)</f>
        <v>#N/A</v>
      </c>
      <c r="Q267" s="70" t="e">
        <f t="shared" si="9"/>
        <v>#N/A</v>
      </c>
    </row>
    <row r="268" spans="1:17" hidden="1" outlineLevel="1" x14ac:dyDescent="0.25">
      <c r="A268" s="64">
        <v>45157</v>
      </c>
      <c r="B268" s="65">
        <v>49798</v>
      </c>
      <c r="C268" s="66" t="s">
        <v>194</v>
      </c>
      <c r="D268" s="66" t="s">
        <v>479</v>
      </c>
      <c r="E268" s="67">
        <v>3272460</v>
      </c>
      <c r="F268" s="68" t="s">
        <v>185</v>
      </c>
      <c r="G268" s="67">
        <v>261797</v>
      </c>
      <c r="H268" s="67">
        <f t="shared" si="8"/>
        <v>3534257</v>
      </c>
      <c r="I268" s="66" t="s">
        <v>21</v>
      </c>
      <c r="J268" s="66" t="s">
        <v>279</v>
      </c>
      <c r="K268" s="69"/>
      <c r="L268" s="47">
        <v>3534260</v>
      </c>
      <c r="M268" s="47">
        <v>3</v>
      </c>
      <c r="N268" s="53">
        <v>45194</v>
      </c>
      <c r="P268" t="e">
        <f>+VLOOKUP(B268,'[1]MEGA nháp'!E$2:G$126,3,0)</f>
        <v>#N/A</v>
      </c>
      <c r="Q268" s="70" t="e">
        <f t="shared" si="9"/>
        <v>#N/A</v>
      </c>
    </row>
    <row r="269" spans="1:17" hidden="1" outlineLevel="1" x14ac:dyDescent="0.25">
      <c r="A269" s="64">
        <v>45157</v>
      </c>
      <c r="B269" s="65">
        <v>49799</v>
      </c>
      <c r="C269" s="66" t="s">
        <v>194</v>
      </c>
      <c r="D269" s="66" t="s">
        <v>480</v>
      </c>
      <c r="E269" s="67">
        <v>1272782</v>
      </c>
      <c r="F269" s="68" t="s">
        <v>185</v>
      </c>
      <c r="G269" s="67">
        <v>101823</v>
      </c>
      <c r="H269" s="67">
        <f t="shared" si="8"/>
        <v>1374605</v>
      </c>
      <c r="I269" s="66" t="s">
        <v>16</v>
      </c>
      <c r="J269" s="66" t="s">
        <v>312</v>
      </c>
      <c r="K269" s="69"/>
      <c r="L269" s="47">
        <v>1374611</v>
      </c>
      <c r="M269" s="47">
        <v>6</v>
      </c>
      <c r="N269" s="53">
        <v>45194</v>
      </c>
      <c r="P269" t="e">
        <f>+VLOOKUP(B269,'[1]MEGA nháp'!E$2:G$126,3,0)</f>
        <v>#N/A</v>
      </c>
      <c r="Q269" s="70" t="e">
        <f t="shared" si="9"/>
        <v>#N/A</v>
      </c>
    </row>
    <row r="270" spans="1:17" hidden="1" outlineLevel="1" x14ac:dyDescent="0.25">
      <c r="A270" s="64">
        <v>45157</v>
      </c>
      <c r="B270" s="65">
        <v>49800</v>
      </c>
      <c r="C270" s="66" t="s">
        <v>194</v>
      </c>
      <c r="D270" s="66" t="s">
        <v>481</v>
      </c>
      <c r="E270" s="67">
        <v>1248340</v>
      </c>
      <c r="F270" s="68" t="s">
        <v>185</v>
      </c>
      <c r="G270" s="67">
        <v>99867</v>
      </c>
      <c r="H270" s="67">
        <f t="shared" si="8"/>
        <v>1348207</v>
      </c>
      <c r="I270" s="66" t="s">
        <v>16</v>
      </c>
      <c r="J270" s="66" t="s">
        <v>312</v>
      </c>
      <c r="K270" s="69"/>
      <c r="L270" s="47">
        <v>1348205</v>
      </c>
      <c r="M270" s="47">
        <v>-2</v>
      </c>
      <c r="N270" s="53">
        <v>45194</v>
      </c>
      <c r="P270" t="e">
        <f>+VLOOKUP(B270,'[1]MEGA nháp'!E$2:G$126,3,0)</f>
        <v>#N/A</v>
      </c>
      <c r="Q270" s="70" t="e">
        <f t="shared" si="9"/>
        <v>#N/A</v>
      </c>
    </row>
    <row r="271" spans="1:17" hidden="1" outlineLevel="1" x14ac:dyDescent="0.25">
      <c r="A271" s="64">
        <v>45157</v>
      </c>
      <c r="B271" s="65">
        <v>49801</v>
      </c>
      <c r="C271" s="66" t="s">
        <v>194</v>
      </c>
      <c r="D271" s="66" t="s">
        <v>482</v>
      </c>
      <c r="E271" s="67">
        <v>943990</v>
      </c>
      <c r="F271" s="68" t="s">
        <v>185</v>
      </c>
      <c r="G271" s="67">
        <v>75519</v>
      </c>
      <c r="H271" s="67">
        <f t="shared" si="8"/>
        <v>1019509</v>
      </c>
      <c r="I271" s="66" t="s">
        <v>23</v>
      </c>
      <c r="J271" s="66" t="s">
        <v>211</v>
      </c>
      <c r="K271" s="69"/>
      <c r="L271" s="47">
        <v>1019507</v>
      </c>
      <c r="M271" s="47">
        <v>-2</v>
      </c>
      <c r="N271" s="53">
        <v>45209</v>
      </c>
      <c r="P271">
        <f>+VLOOKUP(B271,'[1]MEGA nháp'!E$2:G$126,3,0)</f>
        <v>1019507</v>
      </c>
      <c r="Q271" s="70">
        <f t="shared" si="9"/>
        <v>-2</v>
      </c>
    </row>
    <row r="272" spans="1:17" hidden="1" outlineLevel="1" x14ac:dyDescent="0.25">
      <c r="A272" s="64">
        <v>45157</v>
      </c>
      <c r="B272" s="65">
        <v>49802</v>
      </c>
      <c r="C272" s="66" t="s">
        <v>194</v>
      </c>
      <c r="D272" s="66" t="s">
        <v>483</v>
      </c>
      <c r="E272" s="67">
        <v>2024120</v>
      </c>
      <c r="F272" s="68" t="s">
        <v>185</v>
      </c>
      <c r="G272" s="67">
        <v>161930</v>
      </c>
      <c r="H272" s="67">
        <f t="shared" si="8"/>
        <v>2186050</v>
      </c>
      <c r="I272" s="66" t="s">
        <v>23</v>
      </c>
      <c r="J272" s="66" t="s">
        <v>211</v>
      </c>
      <c r="K272" s="69"/>
      <c r="L272" s="47">
        <v>2186055</v>
      </c>
      <c r="M272" s="47">
        <v>5</v>
      </c>
      <c r="N272" s="53">
        <v>45209</v>
      </c>
      <c r="P272">
        <f>+VLOOKUP(B272,'[1]MEGA nháp'!E$2:G$126,3,0)</f>
        <v>2186055</v>
      </c>
      <c r="Q272" s="70">
        <f t="shared" si="9"/>
        <v>5</v>
      </c>
    </row>
    <row r="273" spans="1:17" hidden="1" outlineLevel="1" x14ac:dyDescent="0.25">
      <c r="A273" s="64">
        <v>45157</v>
      </c>
      <c r="B273" s="65">
        <v>49803</v>
      </c>
      <c r="C273" s="66" t="s">
        <v>194</v>
      </c>
      <c r="D273" s="66" t="s">
        <v>484</v>
      </c>
      <c r="E273" s="67">
        <v>2192330</v>
      </c>
      <c r="F273" s="68" t="s">
        <v>185</v>
      </c>
      <c r="G273" s="67">
        <v>175386</v>
      </c>
      <c r="H273" s="67">
        <f t="shared" si="8"/>
        <v>2367716</v>
      </c>
      <c r="I273" s="66" t="s">
        <v>23</v>
      </c>
      <c r="J273" s="66" t="s">
        <v>211</v>
      </c>
      <c r="K273" s="69"/>
      <c r="L273" s="47">
        <v>2367711</v>
      </c>
      <c r="M273" s="47">
        <v>-5</v>
      </c>
      <c r="N273" s="53">
        <v>45209</v>
      </c>
      <c r="P273">
        <f>+VLOOKUP(B273,'[1]MEGA nháp'!E$2:G$126,3,0)</f>
        <v>2367711</v>
      </c>
      <c r="Q273" s="70">
        <f t="shared" si="9"/>
        <v>-5</v>
      </c>
    </row>
    <row r="274" spans="1:17" hidden="1" outlineLevel="1" x14ac:dyDescent="0.25">
      <c r="A274" s="64">
        <v>45157</v>
      </c>
      <c r="B274" s="65">
        <v>49804</v>
      </c>
      <c r="C274" s="66" t="s">
        <v>194</v>
      </c>
      <c r="D274" s="66" t="s">
        <v>485</v>
      </c>
      <c r="E274" s="67">
        <v>943990</v>
      </c>
      <c r="F274" s="68" t="s">
        <v>185</v>
      </c>
      <c r="G274" s="67">
        <v>75519</v>
      </c>
      <c r="H274" s="67">
        <f t="shared" si="8"/>
        <v>1019509</v>
      </c>
      <c r="I274" s="66" t="s">
        <v>19</v>
      </c>
      <c r="J274" s="66" t="s">
        <v>247</v>
      </c>
      <c r="K274" s="69"/>
      <c r="L274" s="47">
        <v>1019507</v>
      </c>
      <c r="M274" s="47">
        <v>-2</v>
      </c>
      <c r="N274" s="53">
        <v>45194</v>
      </c>
      <c r="P274" t="e">
        <f>+VLOOKUP(B274,'[1]MEGA nháp'!E$2:G$126,3,0)</f>
        <v>#N/A</v>
      </c>
      <c r="Q274" s="70" t="e">
        <f t="shared" si="9"/>
        <v>#N/A</v>
      </c>
    </row>
    <row r="275" spans="1:17" hidden="1" outlineLevel="1" x14ac:dyDescent="0.25">
      <c r="A275" s="64">
        <v>45157</v>
      </c>
      <c r="B275" s="65">
        <v>49805</v>
      </c>
      <c r="C275" s="66" t="s">
        <v>194</v>
      </c>
      <c r="D275" s="66" t="s">
        <v>486</v>
      </c>
      <c r="E275" s="67">
        <v>501830</v>
      </c>
      <c r="F275" s="68" t="s">
        <v>185</v>
      </c>
      <c r="G275" s="67">
        <v>40146</v>
      </c>
      <c r="H275" s="67">
        <f t="shared" si="8"/>
        <v>541976</v>
      </c>
      <c r="I275" s="66" t="s">
        <v>19</v>
      </c>
      <c r="J275" s="66" t="s">
        <v>247</v>
      </c>
      <c r="K275" s="69"/>
      <c r="L275" s="47">
        <v>541971</v>
      </c>
      <c r="M275" s="47">
        <v>-5</v>
      </c>
      <c r="N275" s="53">
        <v>45194</v>
      </c>
      <c r="P275" t="e">
        <f>+VLOOKUP(B275,'[1]MEGA nháp'!E$2:G$126,3,0)</f>
        <v>#N/A</v>
      </c>
      <c r="Q275" s="70" t="e">
        <f t="shared" si="9"/>
        <v>#N/A</v>
      </c>
    </row>
    <row r="276" spans="1:17" hidden="1" outlineLevel="1" x14ac:dyDescent="0.25">
      <c r="A276" s="64">
        <v>45157</v>
      </c>
      <c r="B276" s="65">
        <v>49806</v>
      </c>
      <c r="C276" s="66" t="s">
        <v>194</v>
      </c>
      <c r="D276" s="66" t="s">
        <v>487</v>
      </c>
      <c r="E276" s="67">
        <v>2024120</v>
      </c>
      <c r="F276" s="68" t="s">
        <v>185</v>
      </c>
      <c r="G276" s="67">
        <v>161930</v>
      </c>
      <c r="H276" s="67">
        <f t="shared" si="8"/>
        <v>2186050</v>
      </c>
      <c r="I276" s="66" t="s">
        <v>26</v>
      </c>
      <c r="J276" s="66" t="s">
        <v>236</v>
      </c>
      <c r="K276" s="69"/>
      <c r="L276" s="47">
        <v>2186055</v>
      </c>
      <c r="M276" s="47">
        <v>5</v>
      </c>
      <c r="N276" s="53">
        <v>45194</v>
      </c>
      <c r="P276" t="e">
        <f>+VLOOKUP(B276,'[1]MEGA nháp'!E$2:G$126,3,0)</f>
        <v>#N/A</v>
      </c>
      <c r="Q276" s="70" t="e">
        <f t="shared" si="9"/>
        <v>#N/A</v>
      </c>
    </row>
    <row r="277" spans="1:17" hidden="1" outlineLevel="1" x14ac:dyDescent="0.25">
      <c r="A277" s="64">
        <v>45157</v>
      </c>
      <c r="B277" s="65">
        <v>49807</v>
      </c>
      <c r="C277" s="66" t="s">
        <v>194</v>
      </c>
      <c r="D277" s="66" t="s">
        <v>488</v>
      </c>
      <c r="E277" s="67">
        <v>943990</v>
      </c>
      <c r="F277" s="68" t="s">
        <v>185</v>
      </c>
      <c r="G277" s="67">
        <v>75519</v>
      </c>
      <c r="H277" s="67">
        <f t="shared" si="8"/>
        <v>1019509</v>
      </c>
      <c r="I277" s="66" t="s">
        <v>26</v>
      </c>
      <c r="J277" s="66" t="s">
        <v>236</v>
      </c>
      <c r="K277" s="69"/>
      <c r="L277" s="47">
        <v>1019507</v>
      </c>
      <c r="M277" s="47">
        <v>-2</v>
      </c>
      <c r="N277" s="53">
        <v>45194</v>
      </c>
      <c r="P277" t="e">
        <f>+VLOOKUP(B277,'[1]MEGA nháp'!E$2:G$126,3,0)</f>
        <v>#N/A</v>
      </c>
      <c r="Q277" s="70" t="e">
        <f t="shared" si="9"/>
        <v>#N/A</v>
      </c>
    </row>
    <row r="278" spans="1:17" hidden="1" outlineLevel="1" x14ac:dyDescent="0.25">
      <c r="A278" s="64">
        <v>45157</v>
      </c>
      <c r="B278" s="65">
        <v>49808</v>
      </c>
      <c r="C278" s="66" t="s">
        <v>194</v>
      </c>
      <c r="D278" s="66" t="s">
        <v>489</v>
      </c>
      <c r="E278" s="67">
        <v>2192330</v>
      </c>
      <c r="F278" s="68" t="s">
        <v>185</v>
      </c>
      <c r="G278" s="67">
        <v>175386</v>
      </c>
      <c r="H278" s="67">
        <f t="shared" si="8"/>
        <v>2367716</v>
      </c>
      <c r="I278" s="66" t="s">
        <v>22</v>
      </c>
      <c r="J278" s="66" t="s">
        <v>182</v>
      </c>
      <c r="K278" s="69"/>
      <c r="L278" s="47">
        <v>2367711</v>
      </c>
      <c r="M278" s="47">
        <v>-5</v>
      </c>
      <c r="N278" s="53">
        <v>45194</v>
      </c>
      <c r="P278" t="e">
        <f>+VLOOKUP(B278,'[1]MEGA nháp'!E$2:G$126,3,0)</f>
        <v>#N/A</v>
      </c>
      <c r="Q278" s="70" t="e">
        <f t="shared" si="9"/>
        <v>#N/A</v>
      </c>
    </row>
    <row r="279" spans="1:17" hidden="1" outlineLevel="1" x14ac:dyDescent="0.25">
      <c r="A279" s="64">
        <v>45157</v>
      </c>
      <c r="B279" s="65">
        <v>49809</v>
      </c>
      <c r="C279" s="66" t="s">
        <v>194</v>
      </c>
      <c r="D279" s="66" t="s">
        <v>490</v>
      </c>
      <c r="E279" s="67">
        <v>2831970</v>
      </c>
      <c r="F279" s="68" t="s">
        <v>185</v>
      </c>
      <c r="G279" s="67">
        <v>226558</v>
      </c>
      <c r="H279" s="67">
        <f t="shared" si="8"/>
        <v>3058528</v>
      </c>
      <c r="I279" s="66" t="s">
        <v>24</v>
      </c>
      <c r="J279" s="66" t="s">
        <v>189</v>
      </c>
      <c r="K279" s="69"/>
      <c r="L279" s="47">
        <v>3058533</v>
      </c>
      <c r="M279" s="47">
        <v>5</v>
      </c>
      <c r="N279" s="53">
        <v>45194</v>
      </c>
      <c r="P279" t="e">
        <f>+VLOOKUP(B279,'[1]MEGA nháp'!E$2:G$126,3,0)</f>
        <v>#N/A</v>
      </c>
      <c r="Q279" s="70" t="e">
        <f t="shared" si="9"/>
        <v>#N/A</v>
      </c>
    </row>
    <row r="280" spans="1:17" hidden="1" outlineLevel="1" x14ac:dyDescent="0.25">
      <c r="A280" s="64">
        <v>45157</v>
      </c>
      <c r="B280" s="65">
        <v>49810</v>
      </c>
      <c r="C280" s="66" t="s">
        <v>194</v>
      </c>
      <c r="D280" s="66" t="s">
        <v>491</v>
      </c>
      <c r="E280" s="67">
        <v>501830</v>
      </c>
      <c r="F280" s="68" t="s">
        <v>185</v>
      </c>
      <c r="G280" s="67">
        <v>40146</v>
      </c>
      <c r="H280" s="67">
        <f t="shared" si="8"/>
        <v>541976</v>
      </c>
      <c r="I280" s="66" t="s">
        <v>12</v>
      </c>
      <c r="J280" s="66" t="s">
        <v>193</v>
      </c>
      <c r="K280" s="69"/>
      <c r="L280" s="47">
        <v>541971</v>
      </c>
      <c r="M280" s="47">
        <v>-5</v>
      </c>
      <c r="N280" s="53">
        <v>45194</v>
      </c>
      <c r="P280" t="e">
        <f>+VLOOKUP(B280,'[1]MEGA nháp'!E$2:G$126,3,0)</f>
        <v>#N/A</v>
      </c>
      <c r="Q280" s="70" t="e">
        <f t="shared" si="9"/>
        <v>#N/A</v>
      </c>
    </row>
    <row r="281" spans="1:17" hidden="1" outlineLevel="1" x14ac:dyDescent="0.25">
      <c r="A281" s="64">
        <v>45157</v>
      </c>
      <c r="B281" s="65">
        <v>49811</v>
      </c>
      <c r="C281" s="66" t="s">
        <v>194</v>
      </c>
      <c r="D281" s="66" t="s">
        <v>492</v>
      </c>
      <c r="E281" s="67">
        <v>943990</v>
      </c>
      <c r="F281" s="68" t="s">
        <v>185</v>
      </c>
      <c r="G281" s="67">
        <v>75519</v>
      </c>
      <c r="H281" s="67">
        <f t="shared" si="8"/>
        <v>1019509</v>
      </c>
      <c r="I281" s="66" t="s">
        <v>12</v>
      </c>
      <c r="J281" s="66" t="s">
        <v>193</v>
      </c>
      <c r="K281" s="69"/>
      <c r="L281" s="47">
        <v>1019507</v>
      </c>
      <c r="M281" s="47">
        <v>-2</v>
      </c>
      <c r="N281" s="53">
        <v>45194</v>
      </c>
      <c r="P281" t="e">
        <f>+VLOOKUP(B281,'[1]MEGA nháp'!E$2:G$126,3,0)</f>
        <v>#N/A</v>
      </c>
      <c r="Q281" s="70" t="e">
        <f t="shared" si="9"/>
        <v>#N/A</v>
      </c>
    </row>
    <row r="282" spans="1:17" hidden="1" outlineLevel="1" x14ac:dyDescent="0.25">
      <c r="A282" s="64">
        <v>45157</v>
      </c>
      <c r="B282" s="65">
        <v>49812</v>
      </c>
      <c r="C282" s="66" t="s">
        <v>194</v>
      </c>
      <c r="D282" s="66" t="s">
        <v>493</v>
      </c>
      <c r="E282" s="67">
        <v>2138895</v>
      </c>
      <c r="F282" s="68" t="s">
        <v>185</v>
      </c>
      <c r="G282" s="67">
        <v>171112</v>
      </c>
      <c r="H282" s="67">
        <f t="shared" si="8"/>
        <v>2310007</v>
      </c>
      <c r="I282" s="66" t="s">
        <v>21</v>
      </c>
      <c r="J282" s="66" t="s">
        <v>279</v>
      </c>
      <c r="K282" s="69"/>
      <c r="L282" s="47">
        <v>2310012</v>
      </c>
      <c r="M282" s="47">
        <v>5</v>
      </c>
      <c r="N282" s="53">
        <v>45194</v>
      </c>
      <c r="P282" t="e">
        <f>+VLOOKUP(B282,'[1]MEGA nháp'!E$2:G$126,3,0)</f>
        <v>#N/A</v>
      </c>
      <c r="Q282" s="70" t="e">
        <f t="shared" si="9"/>
        <v>#N/A</v>
      </c>
    </row>
    <row r="283" spans="1:17" hidden="1" outlineLevel="1" x14ac:dyDescent="0.25">
      <c r="A283" s="64">
        <v>45157</v>
      </c>
      <c r="B283" s="65">
        <v>49813</v>
      </c>
      <c r="C283" s="66" t="s">
        <v>194</v>
      </c>
      <c r="D283" s="66" t="s">
        <v>494</v>
      </c>
      <c r="E283" s="67">
        <v>2831970</v>
      </c>
      <c r="F283" s="68" t="s">
        <v>185</v>
      </c>
      <c r="G283" s="67">
        <v>226558</v>
      </c>
      <c r="H283" s="67">
        <f t="shared" si="8"/>
        <v>3058528</v>
      </c>
      <c r="I283" s="66" t="s">
        <v>13</v>
      </c>
      <c r="J283" s="66" t="s">
        <v>209</v>
      </c>
      <c r="K283" s="69"/>
      <c r="L283" s="47">
        <v>3058533</v>
      </c>
      <c r="M283" s="47">
        <v>5</v>
      </c>
      <c r="N283" s="53">
        <v>45180</v>
      </c>
      <c r="P283" t="e">
        <f>+VLOOKUP(B283,'[1]MEGA nháp'!E$2:G$126,3,0)</f>
        <v>#N/A</v>
      </c>
      <c r="Q283" s="70" t="e">
        <f t="shared" si="9"/>
        <v>#N/A</v>
      </c>
    </row>
    <row r="284" spans="1:17" hidden="1" outlineLevel="1" x14ac:dyDescent="0.25">
      <c r="A284" s="64">
        <v>45157</v>
      </c>
      <c r="B284" s="65">
        <v>49814</v>
      </c>
      <c r="C284" s="66" t="s">
        <v>194</v>
      </c>
      <c r="D284" s="66" t="s">
        <v>495</v>
      </c>
      <c r="E284" s="67">
        <v>980010</v>
      </c>
      <c r="F284" s="68" t="s">
        <v>185</v>
      </c>
      <c r="G284" s="67">
        <v>78401</v>
      </c>
      <c r="H284" s="67">
        <f t="shared" si="8"/>
        <v>1058411</v>
      </c>
      <c r="I284" s="66" t="s">
        <v>13</v>
      </c>
      <c r="J284" s="66" t="s">
        <v>209</v>
      </c>
      <c r="K284" s="69"/>
      <c r="L284" s="47">
        <v>1058414</v>
      </c>
      <c r="M284" s="47">
        <v>3</v>
      </c>
      <c r="N284" s="53">
        <v>45194</v>
      </c>
      <c r="P284" t="e">
        <f>+VLOOKUP(B284,'[1]MEGA nháp'!E$2:G$126,3,0)</f>
        <v>#N/A</v>
      </c>
      <c r="Q284" s="70" t="e">
        <f t="shared" si="9"/>
        <v>#N/A</v>
      </c>
    </row>
    <row r="285" spans="1:17" hidden="1" outlineLevel="1" x14ac:dyDescent="0.25">
      <c r="A285" s="64">
        <v>45157</v>
      </c>
      <c r="B285" s="65">
        <v>49815</v>
      </c>
      <c r="C285" s="66" t="s">
        <v>194</v>
      </c>
      <c r="D285" s="66" t="s">
        <v>496</v>
      </c>
      <c r="E285" s="67">
        <v>1330751</v>
      </c>
      <c r="F285" s="68" t="s">
        <v>185</v>
      </c>
      <c r="G285" s="67">
        <v>106460</v>
      </c>
      <c r="H285" s="67">
        <f t="shared" si="8"/>
        <v>1437211</v>
      </c>
      <c r="I285" s="66" t="s">
        <v>13</v>
      </c>
      <c r="J285" s="66" t="s">
        <v>209</v>
      </c>
      <c r="K285" s="69"/>
      <c r="L285" s="47">
        <v>1437210</v>
      </c>
      <c r="M285" s="47">
        <v>-1</v>
      </c>
      <c r="N285" s="53">
        <v>45194</v>
      </c>
      <c r="P285" t="e">
        <f>+VLOOKUP(B285,'[1]MEGA nháp'!E$2:G$126,3,0)</f>
        <v>#N/A</v>
      </c>
      <c r="Q285" s="70" t="e">
        <f t="shared" si="9"/>
        <v>#N/A</v>
      </c>
    </row>
    <row r="286" spans="1:17" hidden="1" outlineLevel="1" x14ac:dyDescent="0.25">
      <c r="A286" s="64">
        <v>45157</v>
      </c>
      <c r="B286" s="65">
        <v>49816</v>
      </c>
      <c r="C286" s="66" t="s">
        <v>194</v>
      </c>
      <c r="D286" s="66" t="s">
        <v>497</v>
      </c>
      <c r="E286" s="67">
        <v>1248340</v>
      </c>
      <c r="F286" s="68" t="s">
        <v>185</v>
      </c>
      <c r="G286" s="67">
        <v>99867</v>
      </c>
      <c r="H286" s="67">
        <f t="shared" si="8"/>
        <v>1348207</v>
      </c>
      <c r="I286" s="66" t="s">
        <v>13</v>
      </c>
      <c r="J286" s="66" t="s">
        <v>209</v>
      </c>
      <c r="K286" s="69"/>
      <c r="L286" s="47">
        <v>1348205</v>
      </c>
      <c r="M286" s="47">
        <v>-2</v>
      </c>
      <c r="N286" s="53">
        <v>45194</v>
      </c>
      <c r="P286" t="e">
        <f>+VLOOKUP(B286,'[1]MEGA nháp'!E$2:G$126,3,0)</f>
        <v>#N/A</v>
      </c>
      <c r="Q286" s="70" t="e">
        <f t="shared" si="9"/>
        <v>#N/A</v>
      </c>
    </row>
    <row r="287" spans="1:17" hidden="1" outlineLevel="1" x14ac:dyDescent="0.25">
      <c r="A287" s="64">
        <v>45157</v>
      </c>
      <c r="B287" s="65">
        <v>49817</v>
      </c>
      <c r="C287" s="66" t="s">
        <v>194</v>
      </c>
      <c r="D287" s="66" t="s">
        <v>498</v>
      </c>
      <c r="E287" s="67">
        <v>905525</v>
      </c>
      <c r="F287" s="68" t="s">
        <v>185</v>
      </c>
      <c r="G287" s="67">
        <v>72442</v>
      </c>
      <c r="H287" s="67">
        <f t="shared" si="8"/>
        <v>977967</v>
      </c>
      <c r="I287" s="66" t="s">
        <v>13</v>
      </c>
      <c r="J287" s="66" t="s">
        <v>209</v>
      </c>
      <c r="K287" s="69"/>
      <c r="L287" s="47">
        <v>977967</v>
      </c>
      <c r="M287" s="47">
        <v>0</v>
      </c>
      <c r="N287" s="53">
        <v>45194</v>
      </c>
      <c r="P287" t="e">
        <f>+VLOOKUP(B287,'[1]MEGA nháp'!E$2:G$126,3,0)</f>
        <v>#N/A</v>
      </c>
      <c r="Q287" s="70" t="e">
        <f t="shared" si="9"/>
        <v>#N/A</v>
      </c>
    </row>
    <row r="288" spans="1:17" hidden="1" outlineLevel="1" x14ac:dyDescent="0.25">
      <c r="A288" s="64">
        <v>45160</v>
      </c>
      <c r="B288" s="65">
        <v>361</v>
      </c>
      <c r="C288" s="66" t="s">
        <v>237</v>
      </c>
      <c r="D288" s="66" t="s">
        <v>499</v>
      </c>
      <c r="E288" s="67">
        <v>-281842</v>
      </c>
      <c r="F288" s="68" t="s">
        <v>185</v>
      </c>
      <c r="G288" s="67">
        <v>-22546</v>
      </c>
      <c r="H288" s="67">
        <f t="shared" si="8"/>
        <v>-304388</v>
      </c>
      <c r="I288" s="66" t="s">
        <v>17</v>
      </c>
      <c r="J288" s="66" t="s">
        <v>199</v>
      </c>
      <c r="K288" s="69"/>
      <c r="L288" s="47">
        <v>-304389</v>
      </c>
      <c r="M288" s="47">
        <v>-1</v>
      </c>
      <c r="N288" s="53">
        <v>45180</v>
      </c>
      <c r="P288" t="e">
        <f>+VLOOKUP(B288,'[1]MEGA nháp'!E$2:G$126,3,0)</f>
        <v>#N/A</v>
      </c>
      <c r="Q288" s="70" t="e">
        <f t="shared" si="9"/>
        <v>#N/A</v>
      </c>
    </row>
    <row r="289" spans="1:17" hidden="1" outlineLevel="1" x14ac:dyDescent="0.25">
      <c r="A289" s="64">
        <v>45160</v>
      </c>
      <c r="B289" s="65">
        <v>547</v>
      </c>
      <c r="C289" s="66" t="s">
        <v>187</v>
      </c>
      <c r="D289" s="66" t="s">
        <v>500</v>
      </c>
      <c r="E289" s="67">
        <v>-271909</v>
      </c>
      <c r="F289" s="68" t="s">
        <v>185</v>
      </c>
      <c r="G289" s="67">
        <v>-21753</v>
      </c>
      <c r="H289" s="67">
        <f t="shared" si="8"/>
        <v>-293662</v>
      </c>
      <c r="I289" s="66" t="s">
        <v>24</v>
      </c>
      <c r="J289" s="66" t="s">
        <v>189</v>
      </c>
      <c r="K289" s="69"/>
      <c r="L289" s="47">
        <v>-293662</v>
      </c>
      <c r="M289" s="47">
        <v>0</v>
      </c>
      <c r="N289" s="53">
        <v>45180</v>
      </c>
      <c r="P289" t="e">
        <f>+VLOOKUP(B289,'[1]MEGA nháp'!E$2:G$126,3,0)</f>
        <v>#N/A</v>
      </c>
      <c r="Q289" s="70" t="e">
        <f t="shared" si="9"/>
        <v>#N/A</v>
      </c>
    </row>
    <row r="290" spans="1:17" hidden="1" outlineLevel="1" x14ac:dyDescent="0.25">
      <c r="A290" s="64">
        <v>45162</v>
      </c>
      <c r="B290" s="65">
        <v>51133</v>
      </c>
      <c r="C290" s="66" t="s">
        <v>194</v>
      </c>
      <c r="D290" s="66" t="s">
        <v>501</v>
      </c>
      <c r="E290" s="67">
        <v>-3562430</v>
      </c>
      <c r="F290" s="68" t="s">
        <v>181</v>
      </c>
      <c r="G290" s="67">
        <v>-356243</v>
      </c>
      <c r="H290" s="67">
        <f t="shared" si="8"/>
        <v>-3918673</v>
      </c>
      <c r="I290" s="66" t="s">
        <v>26</v>
      </c>
      <c r="J290" s="66" t="s">
        <v>236</v>
      </c>
      <c r="K290" s="69"/>
      <c r="L290" s="47" t="e">
        <v>#N/A</v>
      </c>
      <c r="M290" s="47" t="e">
        <v>#N/A</v>
      </c>
      <c r="N290" s="53" t="e">
        <v>#N/A</v>
      </c>
      <c r="O290" t="s">
        <v>293</v>
      </c>
      <c r="P290" t="e">
        <f>+VLOOKUP(B290,'[1]MEGA nháp'!E$2:G$126,3,0)</f>
        <v>#N/A</v>
      </c>
      <c r="Q290" s="70" t="e">
        <f t="shared" si="9"/>
        <v>#N/A</v>
      </c>
    </row>
    <row r="291" spans="1:17" hidden="1" outlineLevel="1" x14ac:dyDescent="0.25">
      <c r="A291" s="64">
        <v>45162</v>
      </c>
      <c r="B291" s="65">
        <v>51134</v>
      </c>
      <c r="C291" s="66" t="s">
        <v>194</v>
      </c>
      <c r="D291" s="66" t="s">
        <v>502</v>
      </c>
      <c r="E291" s="67">
        <v>-2262254</v>
      </c>
      <c r="F291" s="68" t="s">
        <v>181</v>
      </c>
      <c r="G291" s="67">
        <v>-226225</v>
      </c>
      <c r="H291" s="67">
        <f t="shared" si="8"/>
        <v>-2488479</v>
      </c>
      <c r="I291" s="66" t="s">
        <v>26</v>
      </c>
      <c r="J291" s="66" t="s">
        <v>236</v>
      </c>
      <c r="K291" s="69"/>
      <c r="L291" s="47" t="e">
        <v>#N/A</v>
      </c>
      <c r="M291" s="47" t="e">
        <v>#N/A</v>
      </c>
      <c r="N291" s="53" t="e">
        <v>#N/A</v>
      </c>
      <c r="O291" t="s">
        <v>293</v>
      </c>
      <c r="P291" t="e">
        <f>+VLOOKUP(B291,'[1]MEGA nháp'!E$2:G$126,3,0)</f>
        <v>#N/A</v>
      </c>
      <c r="Q291" s="70" t="e">
        <f t="shared" si="9"/>
        <v>#N/A</v>
      </c>
    </row>
    <row r="292" spans="1:17" hidden="1" outlineLevel="1" x14ac:dyDescent="0.25">
      <c r="A292" s="64">
        <v>45163</v>
      </c>
      <c r="B292" s="65">
        <v>5445</v>
      </c>
      <c r="C292" s="66" t="s">
        <v>462</v>
      </c>
      <c r="D292" s="66" t="s">
        <v>503</v>
      </c>
      <c r="E292" s="67">
        <v>-1050734</v>
      </c>
      <c r="F292" s="68" t="s">
        <v>185</v>
      </c>
      <c r="G292" s="67">
        <v>-84059</v>
      </c>
      <c r="H292" s="67">
        <f t="shared" si="8"/>
        <v>-1134793</v>
      </c>
      <c r="I292" s="66" t="s">
        <v>12</v>
      </c>
      <c r="J292" s="66" t="s">
        <v>193</v>
      </c>
      <c r="K292" s="69"/>
      <c r="L292" s="47">
        <v>-1134793</v>
      </c>
      <c r="M292" s="47">
        <v>0</v>
      </c>
      <c r="N292" s="53">
        <v>45180</v>
      </c>
      <c r="P292" t="e">
        <f>+VLOOKUP(B292,'[1]MEGA nháp'!E$2:G$126,3,0)</f>
        <v>#N/A</v>
      </c>
      <c r="Q292" s="70" t="e">
        <f t="shared" si="9"/>
        <v>#N/A</v>
      </c>
    </row>
    <row r="293" spans="1:17" hidden="1" outlineLevel="1" x14ac:dyDescent="0.25">
      <c r="A293" s="64">
        <v>45164</v>
      </c>
      <c r="B293" s="65">
        <v>51421</v>
      </c>
      <c r="C293" s="66" t="s">
        <v>194</v>
      </c>
      <c r="D293" s="66" t="s">
        <v>504</v>
      </c>
      <c r="E293" s="67">
        <v>943990</v>
      </c>
      <c r="F293" s="68" t="s">
        <v>185</v>
      </c>
      <c r="G293" s="67">
        <v>75519</v>
      </c>
      <c r="H293" s="67">
        <f t="shared" si="8"/>
        <v>1019509</v>
      </c>
      <c r="I293" s="66" t="s">
        <v>14</v>
      </c>
      <c r="J293" s="66" t="s">
        <v>241</v>
      </c>
      <c r="K293" s="69"/>
      <c r="L293" s="47">
        <v>1019507</v>
      </c>
      <c r="M293" s="47">
        <v>-2</v>
      </c>
      <c r="N293" s="53">
        <v>45194</v>
      </c>
      <c r="P293" t="e">
        <f>+VLOOKUP(B293,'[1]MEGA nháp'!E$2:G$126,3,0)</f>
        <v>#N/A</v>
      </c>
      <c r="Q293" s="70" t="e">
        <f t="shared" si="9"/>
        <v>#N/A</v>
      </c>
    </row>
    <row r="294" spans="1:17" hidden="1" outlineLevel="1" x14ac:dyDescent="0.25">
      <c r="A294" s="64">
        <v>45164</v>
      </c>
      <c r="B294" s="65">
        <v>51422</v>
      </c>
      <c r="C294" s="66" t="s">
        <v>194</v>
      </c>
      <c r="D294" s="66" t="s">
        <v>505</v>
      </c>
      <c r="E294" s="67">
        <v>1248340</v>
      </c>
      <c r="F294" s="68" t="s">
        <v>185</v>
      </c>
      <c r="G294" s="67">
        <v>99867</v>
      </c>
      <c r="H294" s="67">
        <f t="shared" si="8"/>
        <v>1348207</v>
      </c>
      <c r="I294" s="66" t="s">
        <v>20</v>
      </c>
      <c r="J294" s="66" t="s">
        <v>225</v>
      </c>
      <c r="K294" s="69"/>
      <c r="L294" s="47">
        <v>1348205</v>
      </c>
      <c r="M294" s="47">
        <v>-2</v>
      </c>
      <c r="N294" s="53">
        <v>45209</v>
      </c>
      <c r="P294">
        <f>+VLOOKUP(B294,'[1]MEGA nháp'!E$2:G$126,3,0)</f>
        <v>1348205</v>
      </c>
      <c r="Q294" s="70">
        <f t="shared" si="9"/>
        <v>-2</v>
      </c>
    </row>
    <row r="295" spans="1:17" hidden="1" outlineLevel="1" x14ac:dyDescent="0.25">
      <c r="A295" s="64">
        <v>45164</v>
      </c>
      <c r="B295" s="65">
        <v>51423</v>
      </c>
      <c r="C295" s="66" t="s">
        <v>194</v>
      </c>
      <c r="D295" s="66" t="s">
        <v>506</v>
      </c>
      <c r="E295" s="67">
        <v>1248340</v>
      </c>
      <c r="F295" s="68" t="s">
        <v>185</v>
      </c>
      <c r="G295" s="67">
        <v>99867</v>
      </c>
      <c r="H295" s="67">
        <f t="shared" si="8"/>
        <v>1348207</v>
      </c>
      <c r="I295" s="66" t="s">
        <v>23</v>
      </c>
      <c r="J295" s="66" t="s">
        <v>211</v>
      </c>
      <c r="K295" s="69"/>
      <c r="L295" s="47">
        <v>1348205</v>
      </c>
      <c r="M295" s="47">
        <v>-2</v>
      </c>
      <c r="N295" s="53">
        <v>45209</v>
      </c>
      <c r="P295">
        <f>+VLOOKUP(B295,'[1]MEGA nháp'!E$2:G$126,3,0)</f>
        <v>1348205</v>
      </c>
      <c r="Q295" s="70">
        <f t="shared" si="9"/>
        <v>-2</v>
      </c>
    </row>
    <row r="296" spans="1:17" hidden="1" outlineLevel="1" x14ac:dyDescent="0.25">
      <c r="A296" s="64">
        <v>45164</v>
      </c>
      <c r="B296" s="65">
        <v>51424</v>
      </c>
      <c r="C296" s="66" t="s">
        <v>194</v>
      </c>
      <c r="D296" s="66" t="s">
        <v>507</v>
      </c>
      <c r="E296" s="67">
        <v>4762640</v>
      </c>
      <c r="F296" s="68" t="s">
        <v>185</v>
      </c>
      <c r="G296" s="67">
        <v>381011</v>
      </c>
      <c r="H296" s="67">
        <f t="shared" si="8"/>
        <v>5143651</v>
      </c>
      <c r="I296" s="66" t="s">
        <v>17</v>
      </c>
      <c r="J296" s="66" t="s">
        <v>199</v>
      </c>
      <c r="K296" s="69"/>
      <c r="L296" s="47">
        <v>5143649</v>
      </c>
      <c r="M296" s="47">
        <v>-2</v>
      </c>
      <c r="N296" s="53">
        <v>45209</v>
      </c>
      <c r="P296">
        <f>+VLOOKUP(B296,'[1]MEGA nháp'!E$2:G$126,3,0)</f>
        <v>5143649</v>
      </c>
      <c r="Q296" s="70">
        <f t="shared" si="9"/>
        <v>-2</v>
      </c>
    </row>
    <row r="297" spans="1:17" hidden="1" outlineLevel="1" x14ac:dyDescent="0.25">
      <c r="A297" s="64">
        <v>45164</v>
      </c>
      <c r="B297" s="65">
        <v>51425</v>
      </c>
      <c r="C297" s="66" t="s">
        <v>194</v>
      </c>
      <c r="D297" s="66" t="s">
        <v>508</v>
      </c>
      <c r="E297" s="67">
        <v>1110580</v>
      </c>
      <c r="F297" s="68" t="s">
        <v>185</v>
      </c>
      <c r="G297" s="67">
        <v>88846</v>
      </c>
      <c r="H297" s="67">
        <f t="shared" si="8"/>
        <v>1199426</v>
      </c>
      <c r="I297" s="66" t="s">
        <v>12</v>
      </c>
      <c r="J297" s="66" t="s">
        <v>193</v>
      </c>
      <c r="K297" s="69"/>
      <c r="L297" s="47">
        <v>1199421</v>
      </c>
      <c r="M297" s="47">
        <v>-5</v>
      </c>
      <c r="N297" s="53">
        <v>45209</v>
      </c>
      <c r="P297">
        <f>+VLOOKUP(B297,'[1]MEGA nháp'!E$2:G$126,3,0)</f>
        <v>1199421</v>
      </c>
      <c r="Q297" s="70">
        <f t="shared" si="9"/>
        <v>-5</v>
      </c>
    </row>
    <row r="298" spans="1:17" hidden="1" outlineLevel="1" x14ac:dyDescent="0.25">
      <c r="A298" s="64">
        <v>45164</v>
      </c>
      <c r="B298" s="65">
        <v>51426</v>
      </c>
      <c r="C298" s="66" t="s">
        <v>194</v>
      </c>
      <c r="D298" s="66" t="s">
        <v>509</v>
      </c>
      <c r="E298" s="67">
        <v>1072050</v>
      </c>
      <c r="F298" s="68" t="s">
        <v>185</v>
      </c>
      <c r="G298" s="67">
        <v>85764</v>
      </c>
      <c r="H298" s="67">
        <f t="shared" si="8"/>
        <v>1157814</v>
      </c>
      <c r="I298" s="66" t="s">
        <v>12</v>
      </c>
      <c r="J298" s="66" t="s">
        <v>193</v>
      </c>
      <c r="K298" s="69"/>
      <c r="L298" s="47">
        <v>1157814</v>
      </c>
      <c r="M298" s="47">
        <v>0</v>
      </c>
      <c r="N298" s="53">
        <v>45209</v>
      </c>
      <c r="P298">
        <f>+VLOOKUP(B298,'[1]MEGA nháp'!E$2:G$126,3,0)</f>
        <v>1157814</v>
      </c>
      <c r="Q298" s="70">
        <f t="shared" si="9"/>
        <v>0</v>
      </c>
    </row>
    <row r="299" spans="1:17" hidden="1" outlineLevel="1" x14ac:dyDescent="0.25">
      <c r="A299" s="64">
        <v>45164</v>
      </c>
      <c r="B299" s="65">
        <v>51427</v>
      </c>
      <c r="C299" s="66" t="s">
        <v>194</v>
      </c>
      <c r="D299" s="66" t="s">
        <v>510</v>
      </c>
      <c r="E299" s="67">
        <v>1322965</v>
      </c>
      <c r="F299" s="68" t="s">
        <v>185</v>
      </c>
      <c r="G299" s="67">
        <v>105837</v>
      </c>
      <c r="H299" s="67">
        <f t="shared" si="8"/>
        <v>1428802</v>
      </c>
      <c r="I299" s="66" t="s">
        <v>14</v>
      </c>
      <c r="J299" s="66" t="s">
        <v>241</v>
      </c>
      <c r="K299" s="69"/>
      <c r="L299" s="47">
        <v>1428800</v>
      </c>
      <c r="M299" s="47">
        <v>-2</v>
      </c>
      <c r="N299" s="53">
        <v>45209</v>
      </c>
      <c r="P299">
        <f>+VLOOKUP(B299,'[1]MEGA nháp'!E$2:G$126,3,0)</f>
        <v>1428800</v>
      </c>
      <c r="Q299" s="70">
        <f t="shared" si="9"/>
        <v>-2</v>
      </c>
    </row>
    <row r="300" spans="1:17" hidden="1" outlineLevel="1" x14ac:dyDescent="0.25">
      <c r="A300" s="64">
        <v>45164</v>
      </c>
      <c r="B300" s="65">
        <v>51428</v>
      </c>
      <c r="C300" s="66" t="s">
        <v>194</v>
      </c>
      <c r="D300" s="66" t="s">
        <v>511</v>
      </c>
      <c r="E300" s="67">
        <v>501830</v>
      </c>
      <c r="F300" s="68" t="s">
        <v>185</v>
      </c>
      <c r="G300" s="67">
        <v>40146</v>
      </c>
      <c r="H300" s="67">
        <f t="shared" si="8"/>
        <v>541976</v>
      </c>
      <c r="I300" s="66" t="s">
        <v>12</v>
      </c>
      <c r="J300" s="66" t="s">
        <v>193</v>
      </c>
      <c r="K300" s="69"/>
      <c r="L300" s="47">
        <v>541971</v>
      </c>
      <c r="M300" s="47">
        <v>-5</v>
      </c>
      <c r="N300" s="53">
        <v>45209</v>
      </c>
      <c r="P300">
        <f>+VLOOKUP(B300,'[1]MEGA nháp'!E$2:G$126,3,0)</f>
        <v>541971</v>
      </c>
      <c r="Q300" s="70">
        <f t="shared" si="9"/>
        <v>-5</v>
      </c>
    </row>
    <row r="301" spans="1:17" hidden="1" outlineLevel="1" x14ac:dyDescent="0.25">
      <c r="A301" s="64">
        <v>45164</v>
      </c>
      <c r="B301" s="65">
        <v>51429</v>
      </c>
      <c r="C301" s="66" t="s">
        <v>194</v>
      </c>
      <c r="D301" s="66" t="s">
        <v>512</v>
      </c>
      <c r="E301" s="67">
        <v>8474530</v>
      </c>
      <c r="F301" s="68" t="s">
        <v>185</v>
      </c>
      <c r="G301" s="67">
        <v>677962</v>
      </c>
      <c r="H301" s="67">
        <f t="shared" si="8"/>
        <v>9152492</v>
      </c>
      <c r="I301" s="66" t="s">
        <v>12</v>
      </c>
      <c r="J301" s="66" t="s">
        <v>193</v>
      </c>
      <c r="K301" s="69"/>
      <c r="L301" s="47">
        <v>9152487</v>
      </c>
      <c r="M301" s="47">
        <v>-5</v>
      </c>
      <c r="N301" s="53">
        <v>45209</v>
      </c>
      <c r="P301">
        <f>+VLOOKUP(B301,'[1]MEGA nháp'!E$2:G$126,3,0)</f>
        <v>9152487</v>
      </c>
      <c r="Q301" s="70">
        <f t="shared" si="9"/>
        <v>-5</v>
      </c>
    </row>
    <row r="302" spans="1:17" hidden="1" outlineLevel="1" x14ac:dyDescent="0.25">
      <c r="A302" s="64">
        <v>45164</v>
      </c>
      <c r="B302" s="65">
        <v>51430</v>
      </c>
      <c r="C302" s="66" t="s">
        <v>194</v>
      </c>
      <c r="D302" s="66" t="s">
        <v>513</v>
      </c>
      <c r="E302" s="67">
        <v>2381320</v>
      </c>
      <c r="F302" s="68" t="s">
        <v>185</v>
      </c>
      <c r="G302" s="67">
        <v>190506</v>
      </c>
      <c r="H302" s="67">
        <f t="shared" si="8"/>
        <v>2571826</v>
      </c>
      <c r="I302" s="66" t="s">
        <v>21</v>
      </c>
      <c r="J302" s="66" t="s">
        <v>279</v>
      </c>
      <c r="K302" s="69"/>
      <c r="L302" s="47">
        <v>2571831</v>
      </c>
      <c r="M302" s="47">
        <v>5</v>
      </c>
      <c r="N302" s="53">
        <v>45209</v>
      </c>
      <c r="P302">
        <f>+VLOOKUP(B302,'[1]MEGA nháp'!E$2:G$126,3,0)</f>
        <v>2571831</v>
      </c>
      <c r="Q302" s="70">
        <f t="shared" si="9"/>
        <v>5</v>
      </c>
    </row>
    <row r="303" spans="1:17" hidden="1" outlineLevel="1" x14ac:dyDescent="0.25">
      <c r="A303" s="64">
        <v>45164</v>
      </c>
      <c r="B303" s="65">
        <v>51431</v>
      </c>
      <c r="C303" s="66" t="s">
        <v>194</v>
      </c>
      <c r="D303" s="66" t="s">
        <v>514</v>
      </c>
      <c r="E303" s="67">
        <v>4995246</v>
      </c>
      <c r="F303" s="68" t="s">
        <v>185</v>
      </c>
      <c r="G303" s="67">
        <v>399620</v>
      </c>
      <c r="H303" s="67">
        <f t="shared" si="8"/>
        <v>5394866</v>
      </c>
      <c r="I303" s="66" t="s">
        <v>17</v>
      </c>
      <c r="J303" s="66" t="s">
        <v>199</v>
      </c>
      <c r="K303" s="69"/>
      <c r="L303" s="47">
        <v>5394870</v>
      </c>
      <c r="M303" s="47">
        <v>4</v>
      </c>
      <c r="N303" s="53">
        <v>45209</v>
      </c>
      <c r="P303">
        <f>+VLOOKUP(B303,'[1]MEGA nháp'!E$2:G$126,3,0)</f>
        <v>5394870</v>
      </c>
      <c r="Q303" s="70">
        <f t="shared" si="9"/>
        <v>4</v>
      </c>
    </row>
    <row r="304" spans="1:17" hidden="1" outlineLevel="1" x14ac:dyDescent="0.25">
      <c r="A304" s="64">
        <v>45164</v>
      </c>
      <c r="B304" s="65">
        <v>51432</v>
      </c>
      <c r="C304" s="66" t="s">
        <v>194</v>
      </c>
      <c r="D304" s="66" t="s">
        <v>515</v>
      </c>
      <c r="E304" s="67">
        <v>2496680</v>
      </c>
      <c r="F304" s="68" t="s">
        <v>185</v>
      </c>
      <c r="G304" s="67">
        <v>199734</v>
      </c>
      <c r="H304" s="67">
        <f t="shared" si="8"/>
        <v>2696414</v>
      </c>
      <c r="I304" s="66" t="s">
        <v>17</v>
      </c>
      <c r="J304" s="66" t="s">
        <v>199</v>
      </c>
      <c r="K304" s="69"/>
      <c r="L304" s="47">
        <v>2696409</v>
      </c>
      <c r="M304" s="47">
        <v>-5</v>
      </c>
      <c r="N304" s="53">
        <v>45209</v>
      </c>
      <c r="P304">
        <f>+VLOOKUP(B304,'[1]MEGA nháp'!E$2:G$126,3,0)</f>
        <v>2696409</v>
      </c>
      <c r="Q304" s="70">
        <f t="shared" si="9"/>
        <v>-5</v>
      </c>
    </row>
    <row r="305" spans="1:17" hidden="1" outlineLevel="1" x14ac:dyDescent="0.25">
      <c r="A305" s="64">
        <v>45164</v>
      </c>
      <c r="B305" s="65">
        <v>51433</v>
      </c>
      <c r="C305" s="66" t="s">
        <v>194</v>
      </c>
      <c r="D305" s="66" t="s">
        <v>516</v>
      </c>
      <c r="E305" s="67">
        <v>686574</v>
      </c>
      <c r="F305" s="68" t="s">
        <v>185</v>
      </c>
      <c r="G305" s="67">
        <v>54926</v>
      </c>
      <c r="H305" s="67">
        <f t="shared" si="8"/>
        <v>741500</v>
      </c>
      <c r="I305" s="66" t="s">
        <v>22</v>
      </c>
      <c r="J305" s="66" t="s">
        <v>182</v>
      </c>
      <c r="K305" s="69"/>
      <c r="L305" s="47">
        <v>741501</v>
      </c>
      <c r="M305" s="47">
        <v>1</v>
      </c>
      <c r="N305" s="53">
        <v>45209</v>
      </c>
      <c r="P305">
        <f>+VLOOKUP(B305,'[1]MEGA nháp'!E$2:G$126,3,0)</f>
        <v>741501</v>
      </c>
      <c r="Q305" s="70">
        <f t="shared" si="9"/>
        <v>1</v>
      </c>
    </row>
    <row r="306" spans="1:17" hidden="1" outlineLevel="1" x14ac:dyDescent="0.25">
      <c r="A306" s="64">
        <v>45164</v>
      </c>
      <c r="B306" s="65">
        <v>51434</v>
      </c>
      <c r="C306" s="66" t="s">
        <v>194</v>
      </c>
      <c r="D306" s="66" t="s">
        <v>517</v>
      </c>
      <c r="E306" s="67">
        <v>4580080</v>
      </c>
      <c r="F306" s="68" t="s">
        <v>185</v>
      </c>
      <c r="G306" s="67">
        <v>366406</v>
      </c>
      <c r="H306" s="67">
        <f t="shared" si="8"/>
        <v>4946486</v>
      </c>
      <c r="I306" s="66" t="s">
        <v>22</v>
      </c>
      <c r="J306" s="66" t="s">
        <v>182</v>
      </c>
      <c r="K306" s="69"/>
      <c r="L306" s="47">
        <v>4946481</v>
      </c>
      <c r="M306" s="47">
        <v>-5</v>
      </c>
      <c r="N306" s="53">
        <v>45209</v>
      </c>
      <c r="P306">
        <f>+VLOOKUP(B306,'[1]MEGA nháp'!E$2:G$126,3,0)</f>
        <v>4946481</v>
      </c>
      <c r="Q306" s="70">
        <f t="shared" si="9"/>
        <v>-5</v>
      </c>
    </row>
    <row r="307" spans="1:17" hidden="1" outlineLevel="1" x14ac:dyDescent="0.25">
      <c r="A307" s="64">
        <v>45164</v>
      </c>
      <c r="B307" s="65">
        <v>51435</v>
      </c>
      <c r="C307" s="66" t="s">
        <v>194</v>
      </c>
      <c r="D307" s="66" t="s">
        <v>518</v>
      </c>
      <c r="E307" s="67">
        <v>1110580</v>
      </c>
      <c r="F307" s="68" t="s">
        <v>185</v>
      </c>
      <c r="G307" s="67">
        <v>88846</v>
      </c>
      <c r="H307" s="67">
        <f t="shared" si="8"/>
        <v>1199426</v>
      </c>
      <c r="I307" s="66" t="s">
        <v>26</v>
      </c>
      <c r="J307" s="66" t="s">
        <v>236</v>
      </c>
      <c r="K307" s="69"/>
      <c r="L307" s="47">
        <v>1199421</v>
      </c>
      <c r="M307" s="47">
        <v>-5</v>
      </c>
      <c r="N307" s="53">
        <v>45209</v>
      </c>
      <c r="P307">
        <f>+VLOOKUP(B307,'[1]MEGA nháp'!E$2:G$126,3,0)</f>
        <v>1199421</v>
      </c>
      <c r="Q307" s="70">
        <f t="shared" si="9"/>
        <v>-5</v>
      </c>
    </row>
    <row r="308" spans="1:17" hidden="1" outlineLevel="1" x14ac:dyDescent="0.25">
      <c r="A308" s="64">
        <v>45164</v>
      </c>
      <c r="B308" s="65">
        <v>51436</v>
      </c>
      <c r="C308" s="66" t="s">
        <v>194</v>
      </c>
      <c r="D308" s="66" t="s">
        <v>519</v>
      </c>
      <c r="E308" s="67">
        <v>3629660</v>
      </c>
      <c r="F308" s="68" t="s">
        <v>185</v>
      </c>
      <c r="G308" s="67">
        <v>290373</v>
      </c>
      <c r="H308" s="67">
        <f t="shared" si="8"/>
        <v>3920033</v>
      </c>
      <c r="I308" s="66" t="s">
        <v>19</v>
      </c>
      <c r="J308" s="66" t="s">
        <v>247</v>
      </c>
      <c r="K308" s="69"/>
      <c r="L308" s="47">
        <v>3920036</v>
      </c>
      <c r="M308" s="47">
        <v>3</v>
      </c>
      <c r="N308" s="53">
        <v>45209</v>
      </c>
      <c r="P308">
        <f>+VLOOKUP(B308,'[1]MEGA nháp'!E$2:G$126,3,0)</f>
        <v>3920036</v>
      </c>
      <c r="Q308" s="70">
        <f t="shared" si="9"/>
        <v>3</v>
      </c>
    </row>
    <row r="309" spans="1:17" hidden="1" outlineLevel="1" x14ac:dyDescent="0.25">
      <c r="A309" s="64">
        <v>45164</v>
      </c>
      <c r="B309" s="65">
        <v>51437</v>
      </c>
      <c r="C309" s="66" t="s">
        <v>194</v>
      </c>
      <c r="D309" s="66" t="s">
        <v>520</v>
      </c>
      <c r="E309" s="67">
        <v>2431503</v>
      </c>
      <c r="F309" s="68" t="s">
        <v>185</v>
      </c>
      <c r="G309" s="67">
        <v>194520</v>
      </c>
      <c r="H309" s="67">
        <f t="shared" si="8"/>
        <v>2626023</v>
      </c>
      <c r="I309" s="66" t="s">
        <v>18</v>
      </c>
      <c r="J309" s="66" t="s">
        <v>186</v>
      </c>
      <c r="K309" s="69"/>
      <c r="L309" s="47">
        <v>2626020</v>
      </c>
      <c r="M309" s="47">
        <v>-3</v>
      </c>
      <c r="N309" s="53">
        <v>45209</v>
      </c>
      <c r="P309">
        <f>+VLOOKUP(B309,'[1]MEGA nháp'!E$2:G$126,3,0)</f>
        <v>2626020</v>
      </c>
      <c r="Q309" s="70">
        <f t="shared" si="9"/>
        <v>-3</v>
      </c>
    </row>
    <row r="310" spans="1:17" hidden="1" outlineLevel="1" x14ac:dyDescent="0.25">
      <c r="A310" s="64">
        <v>45164</v>
      </c>
      <c r="B310" s="65">
        <v>51438</v>
      </c>
      <c r="C310" s="66" t="s">
        <v>194</v>
      </c>
      <c r="D310" s="66" t="s">
        <v>521</v>
      </c>
      <c r="E310" s="67">
        <v>1110580</v>
      </c>
      <c r="F310" s="68" t="s">
        <v>185</v>
      </c>
      <c r="G310" s="67">
        <v>88846</v>
      </c>
      <c r="H310" s="67">
        <f t="shared" si="8"/>
        <v>1199426</v>
      </c>
      <c r="I310" s="66" t="s">
        <v>15</v>
      </c>
      <c r="J310" s="66" t="s">
        <v>217</v>
      </c>
      <c r="K310" s="69"/>
      <c r="L310" s="47">
        <v>1199421</v>
      </c>
      <c r="M310" s="47">
        <v>-5</v>
      </c>
      <c r="N310" s="53">
        <v>45209</v>
      </c>
      <c r="P310">
        <f>+VLOOKUP(B310,'[1]MEGA nháp'!E$2:G$126,3,0)</f>
        <v>1199421</v>
      </c>
      <c r="Q310" s="70">
        <f t="shared" si="9"/>
        <v>-5</v>
      </c>
    </row>
    <row r="311" spans="1:17" hidden="1" outlineLevel="1" x14ac:dyDescent="0.25">
      <c r="A311" s="64">
        <v>45164</v>
      </c>
      <c r="B311" s="65">
        <v>51439</v>
      </c>
      <c r="C311" s="66" t="s">
        <v>194</v>
      </c>
      <c r="D311" s="66" t="s">
        <v>522</v>
      </c>
      <c r="E311" s="67">
        <v>3338000</v>
      </c>
      <c r="F311" s="68" t="s">
        <v>185</v>
      </c>
      <c r="G311" s="67">
        <v>267040</v>
      </c>
      <c r="H311" s="67">
        <f t="shared" si="8"/>
        <v>3605040</v>
      </c>
      <c r="I311" s="66" t="s">
        <v>13</v>
      </c>
      <c r="J311" s="66" t="s">
        <v>209</v>
      </c>
      <c r="K311" s="69"/>
      <c r="L311" s="47">
        <v>3605040</v>
      </c>
      <c r="M311" s="47">
        <v>0</v>
      </c>
      <c r="N311" s="53">
        <v>45194</v>
      </c>
      <c r="P311" t="e">
        <f>+VLOOKUP(B311,'[1]MEGA nháp'!E$2:G$126,3,0)</f>
        <v>#N/A</v>
      </c>
      <c r="Q311" s="70" t="e">
        <f t="shared" si="9"/>
        <v>#N/A</v>
      </c>
    </row>
    <row r="312" spans="1:17" hidden="1" outlineLevel="1" x14ac:dyDescent="0.25">
      <c r="A312" s="64">
        <v>45164</v>
      </c>
      <c r="B312" s="65">
        <v>51440</v>
      </c>
      <c r="C312" s="66" t="s">
        <v>194</v>
      </c>
      <c r="D312" s="66" t="s">
        <v>523</v>
      </c>
      <c r="E312" s="67">
        <v>734310</v>
      </c>
      <c r="F312" s="68" t="s">
        <v>185</v>
      </c>
      <c r="G312" s="67">
        <v>58745</v>
      </c>
      <c r="H312" s="67">
        <f t="shared" si="8"/>
        <v>793055</v>
      </c>
      <c r="I312" s="66" t="s">
        <v>13</v>
      </c>
      <c r="J312" s="66" t="s">
        <v>209</v>
      </c>
      <c r="K312" s="69"/>
      <c r="L312" s="47">
        <v>793058</v>
      </c>
      <c r="M312" s="47">
        <v>3</v>
      </c>
      <c r="N312" s="53">
        <v>45194</v>
      </c>
      <c r="P312" t="e">
        <f>+VLOOKUP(B312,'[1]MEGA nháp'!E$2:G$126,3,0)</f>
        <v>#N/A</v>
      </c>
      <c r="Q312" s="70" t="e">
        <f t="shared" si="9"/>
        <v>#N/A</v>
      </c>
    </row>
    <row r="313" spans="1:17" hidden="1" outlineLevel="1" x14ac:dyDescent="0.25">
      <c r="A313" s="64">
        <v>45164</v>
      </c>
      <c r="B313" s="65">
        <v>51441</v>
      </c>
      <c r="C313" s="66" t="s">
        <v>194</v>
      </c>
      <c r="D313" s="66" t="s">
        <v>524</v>
      </c>
      <c r="E313" s="67">
        <v>1248340</v>
      </c>
      <c r="F313" s="68" t="s">
        <v>185</v>
      </c>
      <c r="G313" s="67">
        <v>99867</v>
      </c>
      <c r="H313" s="67">
        <f t="shared" si="8"/>
        <v>1348207</v>
      </c>
      <c r="I313" s="66" t="s">
        <v>13</v>
      </c>
      <c r="J313" s="66" t="s">
        <v>209</v>
      </c>
      <c r="K313" s="69"/>
      <c r="L313" s="47">
        <v>1348205</v>
      </c>
      <c r="M313" s="47">
        <v>-2</v>
      </c>
      <c r="N313" s="53">
        <v>45194</v>
      </c>
      <c r="P313" t="e">
        <f>+VLOOKUP(B313,'[1]MEGA nháp'!E$2:G$126,3,0)</f>
        <v>#N/A</v>
      </c>
      <c r="Q313" s="70" t="e">
        <f t="shared" si="9"/>
        <v>#N/A</v>
      </c>
    </row>
    <row r="314" spans="1:17" hidden="1" outlineLevel="1" x14ac:dyDescent="0.25">
      <c r="A314" s="64">
        <v>45164</v>
      </c>
      <c r="B314" s="65">
        <v>51442</v>
      </c>
      <c r="C314" s="66" t="s">
        <v>194</v>
      </c>
      <c r="D314" s="66" t="s">
        <v>525</v>
      </c>
      <c r="E314" s="67">
        <v>2024120</v>
      </c>
      <c r="F314" s="68" t="s">
        <v>185</v>
      </c>
      <c r="G314" s="67">
        <v>161930</v>
      </c>
      <c r="H314" s="67">
        <f t="shared" si="8"/>
        <v>2186050</v>
      </c>
      <c r="I314" s="66" t="s">
        <v>13</v>
      </c>
      <c r="J314" s="66" t="s">
        <v>209</v>
      </c>
      <c r="K314" s="69"/>
      <c r="L314" s="47">
        <v>2186055</v>
      </c>
      <c r="M314" s="47">
        <v>5</v>
      </c>
      <c r="N314" s="53">
        <v>45194</v>
      </c>
      <c r="P314" t="e">
        <f>+VLOOKUP(B314,'[1]MEGA nháp'!E$2:G$126,3,0)</f>
        <v>#N/A</v>
      </c>
      <c r="Q314" s="70" t="e">
        <f t="shared" si="9"/>
        <v>#N/A</v>
      </c>
    </row>
    <row r="315" spans="1:17" hidden="1" outlineLevel="1" x14ac:dyDescent="0.25">
      <c r="A315" s="64">
        <v>45164</v>
      </c>
      <c r="B315" s="65">
        <v>51443</v>
      </c>
      <c r="C315" s="66" t="s">
        <v>194</v>
      </c>
      <c r="D315" s="66" t="s">
        <v>526</v>
      </c>
      <c r="E315" s="67">
        <v>4467365</v>
      </c>
      <c r="F315" s="68" t="s">
        <v>185</v>
      </c>
      <c r="G315" s="67">
        <v>357389</v>
      </c>
      <c r="H315" s="67">
        <f t="shared" si="8"/>
        <v>4824754</v>
      </c>
      <c r="I315" s="66" t="s">
        <v>13</v>
      </c>
      <c r="J315" s="66" t="s">
        <v>209</v>
      </c>
      <c r="K315" s="69"/>
      <c r="L315" s="47">
        <v>4824752</v>
      </c>
      <c r="M315" s="47">
        <v>-2</v>
      </c>
      <c r="N315" s="53">
        <v>45194</v>
      </c>
      <c r="P315" t="e">
        <f>+VLOOKUP(B315,'[1]MEGA nháp'!E$2:G$126,3,0)</f>
        <v>#N/A</v>
      </c>
      <c r="Q315" s="70" t="e">
        <f t="shared" si="9"/>
        <v>#N/A</v>
      </c>
    </row>
    <row r="316" spans="1:17" hidden="1" outlineLevel="1" x14ac:dyDescent="0.25">
      <c r="A316" s="64">
        <v>45169</v>
      </c>
      <c r="B316" s="65">
        <v>53125</v>
      </c>
      <c r="C316" s="66" t="s">
        <v>194</v>
      </c>
      <c r="D316" s="66" t="s">
        <v>527</v>
      </c>
      <c r="E316" s="67">
        <v>4944150</v>
      </c>
      <c r="F316" s="68" t="s">
        <v>185</v>
      </c>
      <c r="G316" s="67">
        <v>395532</v>
      </c>
      <c r="H316" s="67">
        <f t="shared" si="8"/>
        <v>5339682</v>
      </c>
      <c r="I316" s="66" t="s">
        <v>12</v>
      </c>
      <c r="J316" s="66" t="s">
        <v>193</v>
      </c>
      <c r="K316" s="69"/>
      <c r="L316" s="47">
        <v>5339682</v>
      </c>
      <c r="M316" s="47">
        <v>0</v>
      </c>
      <c r="N316" s="53">
        <v>45209</v>
      </c>
      <c r="P316">
        <f>+VLOOKUP(B316,'[1]MEGA nháp'!E$2:G$126,3,0)</f>
        <v>5339682</v>
      </c>
      <c r="Q316" s="70">
        <f t="shared" si="9"/>
        <v>0</v>
      </c>
    </row>
    <row r="317" spans="1:17" hidden="1" outlineLevel="1" x14ac:dyDescent="0.25">
      <c r="A317" s="64">
        <v>45169</v>
      </c>
      <c r="B317" s="65">
        <v>53126</v>
      </c>
      <c r="C317" s="66" t="s">
        <v>194</v>
      </c>
      <c r="D317" s="66" t="s">
        <v>528</v>
      </c>
      <c r="E317" s="67">
        <v>3745020</v>
      </c>
      <c r="F317" s="68" t="s">
        <v>185</v>
      </c>
      <c r="G317" s="67">
        <v>299602</v>
      </c>
      <c r="H317" s="67">
        <f t="shared" si="8"/>
        <v>4044622</v>
      </c>
      <c r="I317" s="66" t="s">
        <v>12</v>
      </c>
      <c r="J317" s="66" t="s">
        <v>193</v>
      </c>
      <c r="K317" s="69"/>
      <c r="L317" s="47">
        <v>4044627</v>
      </c>
      <c r="M317" s="47">
        <v>5</v>
      </c>
      <c r="N317" s="53">
        <v>45209</v>
      </c>
      <c r="P317">
        <f>+VLOOKUP(B317,'[1]MEGA nháp'!E$2:G$126,3,0)</f>
        <v>4044627</v>
      </c>
      <c r="Q317" s="70">
        <f t="shared" si="9"/>
        <v>5</v>
      </c>
    </row>
    <row r="318" spans="1:17" hidden="1" outlineLevel="1" x14ac:dyDescent="0.25">
      <c r="A318" s="64">
        <v>45169</v>
      </c>
      <c r="B318" s="65">
        <v>53127</v>
      </c>
      <c r="C318" s="66" t="s">
        <v>194</v>
      </c>
      <c r="D318" s="66" t="s">
        <v>529</v>
      </c>
      <c r="E318" s="67">
        <v>4740240</v>
      </c>
      <c r="F318" s="68" t="s">
        <v>185</v>
      </c>
      <c r="G318" s="67">
        <v>379219</v>
      </c>
      <c r="H318" s="67">
        <f t="shared" si="8"/>
        <v>5119459</v>
      </c>
      <c r="I318" s="66" t="s">
        <v>15</v>
      </c>
      <c r="J318" s="66" t="s">
        <v>217</v>
      </c>
      <c r="K318" s="69"/>
      <c r="L318" s="47">
        <v>5119457</v>
      </c>
      <c r="M318" s="47">
        <v>-2</v>
      </c>
      <c r="N318" s="53">
        <v>45209</v>
      </c>
      <c r="P318">
        <f>+VLOOKUP(B318,'[1]MEGA nháp'!E$2:G$126,3,0)</f>
        <v>5119457</v>
      </c>
      <c r="Q318" s="70">
        <f t="shared" si="9"/>
        <v>-2</v>
      </c>
    </row>
    <row r="319" spans="1:17" hidden="1" outlineLevel="1" x14ac:dyDescent="0.25">
      <c r="A319" s="64">
        <v>45169</v>
      </c>
      <c r="B319" s="65">
        <v>53128</v>
      </c>
      <c r="C319" s="66" t="s">
        <v>194</v>
      </c>
      <c r="D319" s="66" t="s">
        <v>530</v>
      </c>
      <c r="E319" s="67">
        <v>3491900</v>
      </c>
      <c r="F319" s="68" t="s">
        <v>185</v>
      </c>
      <c r="G319" s="67">
        <v>279352</v>
      </c>
      <c r="H319" s="67">
        <f t="shared" si="8"/>
        <v>3771252</v>
      </c>
      <c r="I319" s="66" t="s">
        <v>16</v>
      </c>
      <c r="J319" s="66" t="s">
        <v>312</v>
      </c>
      <c r="K319" s="69"/>
      <c r="L319" s="47">
        <v>3771252</v>
      </c>
      <c r="M319" s="47">
        <v>0</v>
      </c>
      <c r="N319" s="53">
        <v>45209</v>
      </c>
      <c r="P319">
        <f>+VLOOKUP(B319,'[1]MEGA nháp'!E$2:G$126,3,0)</f>
        <v>3771252</v>
      </c>
      <c r="Q319" s="70">
        <f t="shared" si="9"/>
        <v>0</v>
      </c>
    </row>
    <row r="320" spans="1:17" hidden="1" outlineLevel="1" x14ac:dyDescent="0.25">
      <c r="A320" s="64">
        <v>45169</v>
      </c>
      <c r="B320" s="65">
        <v>53129</v>
      </c>
      <c r="C320" s="66" t="s">
        <v>194</v>
      </c>
      <c r="D320" s="66" t="s">
        <v>531</v>
      </c>
      <c r="E320" s="67">
        <v>2483004</v>
      </c>
      <c r="F320" s="68" t="s">
        <v>185</v>
      </c>
      <c r="G320" s="67">
        <v>198640</v>
      </c>
      <c r="H320" s="67">
        <f t="shared" si="8"/>
        <v>2681644</v>
      </c>
      <c r="I320" s="66" t="s">
        <v>17</v>
      </c>
      <c r="J320" s="66" t="s">
        <v>199</v>
      </c>
      <c r="K320" s="69"/>
      <c r="L320" s="47">
        <v>2681640</v>
      </c>
      <c r="M320" s="47">
        <v>-4</v>
      </c>
      <c r="N320" s="53">
        <v>45209</v>
      </c>
      <c r="P320">
        <f>+VLOOKUP(B320,'[1]MEGA nháp'!E$2:G$126,3,0)</f>
        <v>2681640</v>
      </c>
      <c r="Q320" s="70">
        <f t="shared" si="9"/>
        <v>-4</v>
      </c>
    </row>
    <row r="321" spans="1:17" hidden="1" outlineLevel="1" x14ac:dyDescent="0.25">
      <c r="A321" s="64">
        <v>45169</v>
      </c>
      <c r="B321" s="65">
        <v>53130</v>
      </c>
      <c r="C321" s="66" t="s">
        <v>194</v>
      </c>
      <c r="D321" s="66" t="s">
        <v>532</v>
      </c>
      <c r="E321" s="67">
        <v>1309220</v>
      </c>
      <c r="F321" s="68" t="s">
        <v>185</v>
      </c>
      <c r="G321" s="67">
        <v>104738</v>
      </c>
      <c r="H321" s="67">
        <f t="shared" si="8"/>
        <v>1413958</v>
      </c>
      <c r="I321" s="66" t="s">
        <v>24</v>
      </c>
      <c r="J321" s="66" t="s">
        <v>189</v>
      </c>
      <c r="K321" s="69"/>
      <c r="L321" s="47">
        <v>1413963</v>
      </c>
      <c r="M321" s="47">
        <v>5</v>
      </c>
      <c r="N321" s="53">
        <v>45209</v>
      </c>
      <c r="P321">
        <f>+VLOOKUP(B321,'[1]MEGA nháp'!E$2:G$126,3,0)</f>
        <v>1413963</v>
      </c>
      <c r="Q321" s="70">
        <f t="shared" si="9"/>
        <v>5</v>
      </c>
    </row>
    <row r="322" spans="1:17" hidden="1" outlineLevel="1" x14ac:dyDescent="0.25">
      <c r="A322" s="64">
        <v>45169</v>
      </c>
      <c r="B322" s="65">
        <v>53131</v>
      </c>
      <c r="C322" s="66" t="s">
        <v>194</v>
      </c>
      <c r="D322" s="66" t="s">
        <v>533</v>
      </c>
      <c r="E322" s="67">
        <v>12032400</v>
      </c>
      <c r="F322" s="68" t="s">
        <v>185</v>
      </c>
      <c r="G322" s="67">
        <v>962592</v>
      </c>
      <c r="H322" s="67">
        <f t="shared" ref="H322:H385" si="10">+E322+G322</f>
        <v>12994992</v>
      </c>
      <c r="I322" s="66" t="s">
        <v>12</v>
      </c>
      <c r="J322" s="66" t="s">
        <v>193</v>
      </c>
      <c r="K322" s="69"/>
      <c r="L322" s="47">
        <v>12994992</v>
      </c>
      <c r="M322" s="47">
        <v>0</v>
      </c>
      <c r="N322" s="53">
        <v>45209</v>
      </c>
      <c r="P322">
        <f>+VLOOKUP(B322,'[1]MEGA nháp'!E$2:G$126,3,0)</f>
        <v>12994992</v>
      </c>
      <c r="Q322" s="70">
        <f t="shared" si="9"/>
        <v>0</v>
      </c>
    </row>
    <row r="323" spans="1:17" hidden="1" outlineLevel="1" x14ac:dyDescent="0.25">
      <c r="A323" s="64">
        <v>45169</v>
      </c>
      <c r="B323" s="65">
        <v>53132</v>
      </c>
      <c r="C323" s="66" t="s">
        <v>194</v>
      </c>
      <c r="D323" s="66" t="s">
        <v>534</v>
      </c>
      <c r="E323" s="67">
        <v>2496680</v>
      </c>
      <c r="F323" s="68" t="s">
        <v>185</v>
      </c>
      <c r="G323" s="67">
        <v>199734</v>
      </c>
      <c r="H323" s="67">
        <f t="shared" si="10"/>
        <v>2696414</v>
      </c>
      <c r="I323" s="66" t="s">
        <v>12</v>
      </c>
      <c r="J323" s="66" t="s">
        <v>193</v>
      </c>
      <c r="K323" s="69"/>
      <c r="L323" s="47">
        <v>2696409</v>
      </c>
      <c r="M323" s="47">
        <v>-5</v>
      </c>
      <c r="N323" s="53">
        <v>45209</v>
      </c>
      <c r="P323">
        <f>+VLOOKUP(B323,'[1]MEGA nháp'!E$2:G$126,3,0)</f>
        <v>2696409</v>
      </c>
      <c r="Q323" s="70">
        <f t="shared" ref="Q323:Q386" si="11">+P323-H323</f>
        <v>-5</v>
      </c>
    </row>
    <row r="324" spans="1:17" hidden="1" outlineLevel="1" x14ac:dyDescent="0.25">
      <c r="A324" s="64">
        <v>45169</v>
      </c>
      <c r="B324" s="65">
        <v>53133</v>
      </c>
      <c r="C324" s="66" t="s">
        <v>194</v>
      </c>
      <c r="D324" s="66" t="s">
        <v>535</v>
      </c>
      <c r="E324" s="67">
        <v>1110580</v>
      </c>
      <c r="F324" s="68" t="s">
        <v>185</v>
      </c>
      <c r="G324" s="67">
        <v>88846</v>
      </c>
      <c r="H324" s="67">
        <f t="shared" si="10"/>
        <v>1199426</v>
      </c>
      <c r="I324" s="66" t="s">
        <v>12</v>
      </c>
      <c r="J324" s="66" t="s">
        <v>193</v>
      </c>
      <c r="K324" s="69"/>
      <c r="L324" s="47">
        <v>1199421</v>
      </c>
      <c r="M324" s="47">
        <v>-5</v>
      </c>
      <c r="N324" s="53">
        <v>45209</v>
      </c>
      <c r="P324">
        <f>+VLOOKUP(B324,'[1]MEGA nháp'!E$2:G$126,3,0)</f>
        <v>1199421</v>
      </c>
      <c r="Q324" s="70">
        <f t="shared" si="11"/>
        <v>-5</v>
      </c>
    </row>
    <row r="325" spans="1:17" hidden="1" outlineLevel="1" x14ac:dyDescent="0.25">
      <c r="A325" s="64">
        <v>45169</v>
      </c>
      <c r="B325" s="65">
        <v>53134</v>
      </c>
      <c r="C325" s="66" t="s">
        <v>194</v>
      </c>
      <c r="D325" s="66" t="s">
        <v>536</v>
      </c>
      <c r="E325" s="67">
        <v>2301215</v>
      </c>
      <c r="F325" s="68" t="s">
        <v>185</v>
      </c>
      <c r="G325" s="67">
        <v>184097</v>
      </c>
      <c r="H325" s="67">
        <f t="shared" si="10"/>
        <v>2485312</v>
      </c>
      <c r="I325" s="66" t="s">
        <v>13</v>
      </c>
      <c r="J325" s="66" t="s">
        <v>209</v>
      </c>
      <c r="K325" s="69"/>
      <c r="L325" s="47">
        <v>2485310</v>
      </c>
      <c r="M325" s="47">
        <v>-2</v>
      </c>
      <c r="N325" s="53">
        <v>45194</v>
      </c>
      <c r="P325" t="e">
        <f>+VLOOKUP(B325,'[1]MEGA nháp'!E$2:G$126,3,0)</f>
        <v>#N/A</v>
      </c>
      <c r="Q325" s="70" t="e">
        <f t="shared" si="11"/>
        <v>#N/A</v>
      </c>
    </row>
    <row r="326" spans="1:17" hidden="1" outlineLevel="1" x14ac:dyDescent="0.25">
      <c r="A326" s="64">
        <v>45169</v>
      </c>
      <c r="B326" s="65">
        <v>53135</v>
      </c>
      <c r="C326" s="66" t="s">
        <v>194</v>
      </c>
      <c r="D326" s="66" t="s">
        <v>537</v>
      </c>
      <c r="E326" s="67">
        <v>2221160</v>
      </c>
      <c r="F326" s="68" t="s">
        <v>185</v>
      </c>
      <c r="G326" s="67">
        <v>177693</v>
      </c>
      <c r="H326" s="67">
        <f t="shared" si="10"/>
        <v>2398853</v>
      </c>
      <c r="I326" s="66" t="s">
        <v>13</v>
      </c>
      <c r="J326" s="66" t="s">
        <v>209</v>
      </c>
      <c r="K326" s="69"/>
      <c r="L326" s="47">
        <v>2398856</v>
      </c>
      <c r="M326" s="47">
        <v>3</v>
      </c>
      <c r="N326" s="53">
        <v>45209</v>
      </c>
      <c r="P326">
        <f>+VLOOKUP(B326,'[1]MEGA nháp'!E$2:G$126,3,0)</f>
        <v>2398856</v>
      </c>
      <c r="Q326" s="70">
        <f t="shared" si="11"/>
        <v>3</v>
      </c>
    </row>
    <row r="327" spans="1:17" hidden="1" outlineLevel="1" x14ac:dyDescent="0.25">
      <c r="A327" s="64">
        <v>45169</v>
      </c>
      <c r="B327" s="65">
        <v>53136</v>
      </c>
      <c r="C327" s="66" t="s">
        <v>194</v>
      </c>
      <c r="D327" s="66" t="s">
        <v>538</v>
      </c>
      <c r="E327" s="67">
        <v>624170</v>
      </c>
      <c r="F327" s="68" t="s">
        <v>185</v>
      </c>
      <c r="G327" s="67">
        <v>49934</v>
      </c>
      <c r="H327" s="67">
        <f t="shared" si="10"/>
        <v>674104</v>
      </c>
      <c r="I327" s="66" t="s">
        <v>13</v>
      </c>
      <c r="J327" s="66" t="s">
        <v>209</v>
      </c>
      <c r="K327" s="69"/>
      <c r="L327" s="47">
        <v>674109</v>
      </c>
      <c r="M327" s="47">
        <v>5</v>
      </c>
      <c r="N327" s="53">
        <v>45209</v>
      </c>
      <c r="P327">
        <f>+VLOOKUP(B327,'[1]MEGA nháp'!E$2:G$126,3,0)</f>
        <v>674109</v>
      </c>
      <c r="Q327" s="70">
        <f t="shared" si="11"/>
        <v>5</v>
      </c>
    </row>
    <row r="328" spans="1:17" hidden="1" outlineLevel="1" x14ac:dyDescent="0.25">
      <c r="A328" s="64">
        <v>45169</v>
      </c>
      <c r="B328" s="65">
        <v>53139</v>
      </c>
      <c r="C328" s="66" t="s">
        <v>194</v>
      </c>
      <c r="D328" s="66" t="s">
        <v>539</v>
      </c>
      <c r="E328" s="67">
        <v>6296456</v>
      </c>
      <c r="F328" s="68" t="s">
        <v>185</v>
      </c>
      <c r="G328" s="67">
        <v>503716</v>
      </c>
      <c r="H328" s="67">
        <f t="shared" si="10"/>
        <v>6800172</v>
      </c>
      <c r="I328" s="66" t="s">
        <v>13</v>
      </c>
      <c r="J328" s="66" t="s">
        <v>209</v>
      </c>
      <c r="K328" s="69"/>
      <c r="L328" s="47">
        <v>6800166</v>
      </c>
      <c r="M328" s="47">
        <v>-6</v>
      </c>
      <c r="N328" s="53">
        <v>45209</v>
      </c>
      <c r="P328">
        <f>+VLOOKUP(B328,'[1]MEGA nháp'!E$2:G$126,3,0)</f>
        <v>6800166</v>
      </c>
      <c r="Q328" s="70">
        <f t="shared" si="11"/>
        <v>-6</v>
      </c>
    </row>
    <row r="329" spans="1:17" hidden="1" outlineLevel="1" x14ac:dyDescent="0.25">
      <c r="A329" s="64">
        <v>45169</v>
      </c>
      <c r="B329" s="65">
        <v>53190</v>
      </c>
      <c r="C329" s="66" t="s">
        <v>194</v>
      </c>
      <c r="D329" s="66" t="s">
        <v>540</v>
      </c>
      <c r="E329" s="67">
        <v>3432106</v>
      </c>
      <c r="F329" s="68" t="s">
        <v>185</v>
      </c>
      <c r="G329" s="67">
        <v>274568</v>
      </c>
      <c r="H329" s="67">
        <f t="shared" si="10"/>
        <v>3706674</v>
      </c>
      <c r="I329" s="66" t="s">
        <v>13</v>
      </c>
      <c r="J329" s="66" t="s">
        <v>209</v>
      </c>
      <c r="K329" s="69"/>
      <c r="L329" s="47">
        <v>3706668</v>
      </c>
      <c r="M329" s="47">
        <v>-6</v>
      </c>
      <c r="N329" s="53">
        <v>45209</v>
      </c>
      <c r="P329">
        <f>+VLOOKUP(B329,'[1]MEGA nháp'!E$2:G$126,3,0)</f>
        <v>3706668</v>
      </c>
      <c r="Q329" s="70">
        <f t="shared" si="11"/>
        <v>-6</v>
      </c>
    </row>
    <row r="330" spans="1:17" hidden="1" outlineLevel="1" x14ac:dyDescent="0.25">
      <c r="A330" s="64">
        <v>45169</v>
      </c>
      <c r="B330" s="65">
        <v>53191</v>
      </c>
      <c r="C330" s="66" t="s">
        <v>194</v>
      </c>
      <c r="D330" s="66" t="s">
        <v>541</v>
      </c>
      <c r="E330" s="67">
        <v>1190660</v>
      </c>
      <c r="F330" s="68" t="s">
        <v>185</v>
      </c>
      <c r="G330" s="67">
        <v>95253</v>
      </c>
      <c r="H330" s="67">
        <f t="shared" si="10"/>
        <v>1285913</v>
      </c>
      <c r="I330" s="66" t="s">
        <v>13</v>
      </c>
      <c r="J330" s="66" t="s">
        <v>209</v>
      </c>
      <c r="K330" s="69"/>
      <c r="L330" s="47">
        <v>1285916</v>
      </c>
      <c r="M330" s="47">
        <v>3</v>
      </c>
      <c r="N330" s="53">
        <v>45209</v>
      </c>
      <c r="P330">
        <f>+VLOOKUP(B330,'[1]MEGA nháp'!E$2:G$126,3,0)</f>
        <v>1285916</v>
      </c>
      <c r="Q330" s="70">
        <f t="shared" si="11"/>
        <v>3</v>
      </c>
    </row>
    <row r="331" spans="1:17" hidden="1" outlineLevel="1" x14ac:dyDescent="0.25">
      <c r="A331" s="64">
        <v>45169</v>
      </c>
      <c r="B331" s="65">
        <v>53192</v>
      </c>
      <c r="C331" s="66" t="s">
        <v>194</v>
      </c>
      <c r="D331" s="66" t="s">
        <v>542</v>
      </c>
      <c r="E331" s="67">
        <v>734310</v>
      </c>
      <c r="F331" s="68" t="s">
        <v>185</v>
      </c>
      <c r="G331" s="67">
        <v>58745</v>
      </c>
      <c r="H331" s="67">
        <f t="shared" si="10"/>
        <v>793055</v>
      </c>
      <c r="I331" s="66" t="s">
        <v>13</v>
      </c>
      <c r="J331" s="66" t="s">
        <v>209</v>
      </c>
      <c r="K331" s="69"/>
      <c r="L331" s="47">
        <v>793058</v>
      </c>
      <c r="M331" s="47">
        <v>3</v>
      </c>
      <c r="N331" s="53">
        <v>45209</v>
      </c>
      <c r="P331">
        <f>+VLOOKUP(B331,'[1]MEGA nháp'!E$2:G$126,3,0)</f>
        <v>793058</v>
      </c>
      <c r="Q331" s="70">
        <f t="shared" si="11"/>
        <v>3</v>
      </c>
    </row>
    <row r="332" spans="1:17" hidden="1" outlineLevel="1" x14ac:dyDescent="0.25">
      <c r="A332" s="64">
        <v>45169</v>
      </c>
      <c r="B332" s="65">
        <v>53193</v>
      </c>
      <c r="C332" s="66" t="s">
        <v>194</v>
      </c>
      <c r="D332" s="66" t="s">
        <v>543</v>
      </c>
      <c r="E332" s="67">
        <v>1248340</v>
      </c>
      <c r="F332" s="68" t="s">
        <v>185</v>
      </c>
      <c r="G332" s="67">
        <v>99867</v>
      </c>
      <c r="H332" s="67">
        <f t="shared" si="10"/>
        <v>1348207</v>
      </c>
      <c r="I332" s="66" t="s">
        <v>13</v>
      </c>
      <c r="J332" s="66" t="s">
        <v>209</v>
      </c>
      <c r="K332" s="69"/>
      <c r="L332" s="47">
        <v>1348205</v>
      </c>
      <c r="M332" s="47">
        <v>-2</v>
      </c>
      <c r="N332" s="53">
        <v>45209</v>
      </c>
      <c r="P332">
        <f>+VLOOKUP(B332,'[1]MEGA nháp'!E$2:G$126,3,0)</f>
        <v>1348205</v>
      </c>
      <c r="Q332" s="70">
        <f t="shared" si="11"/>
        <v>-2</v>
      </c>
    </row>
    <row r="333" spans="1:17" hidden="1" outlineLevel="1" x14ac:dyDescent="0.25">
      <c r="A333" s="64">
        <v>45169</v>
      </c>
      <c r="B333" s="65">
        <v>53194</v>
      </c>
      <c r="C333" s="66" t="s">
        <v>194</v>
      </c>
      <c r="D333" s="66" t="s">
        <v>544</v>
      </c>
      <c r="E333" s="67">
        <v>5389420</v>
      </c>
      <c r="F333" s="68" t="s">
        <v>185</v>
      </c>
      <c r="G333" s="67">
        <v>431154</v>
      </c>
      <c r="H333" s="67">
        <f t="shared" si="10"/>
        <v>5820574</v>
      </c>
      <c r="I333" s="66" t="s">
        <v>13</v>
      </c>
      <c r="J333" s="66" t="s">
        <v>209</v>
      </c>
      <c r="K333" s="69"/>
      <c r="L333" s="47">
        <v>5820579</v>
      </c>
      <c r="M333" s="47">
        <v>5</v>
      </c>
      <c r="N333" s="53">
        <v>45209</v>
      </c>
      <c r="P333">
        <f>+VLOOKUP(B333,'[1]MEGA nháp'!E$2:G$126,3,0)</f>
        <v>5820579</v>
      </c>
      <c r="Q333" s="70">
        <f t="shared" si="11"/>
        <v>5</v>
      </c>
    </row>
    <row r="334" spans="1:17" hidden="1" outlineLevel="1" x14ac:dyDescent="0.25">
      <c r="A334" s="64">
        <v>45169</v>
      </c>
      <c r="B334" s="65">
        <v>53195</v>
      </c>
      <c r="C334" s="66" t="s">
        <v>194</v>
      </c>
      <c r="D334" s="66" t="s">
        <v>545</v>
      </c>
      <c r="E334" s="67">
        <v>5660065</v>
      </c>
      <c r="F334" s="68" t="s">
        <v>185</v>
      </c>
      <c r="G334" s="67">
        <v>452805</v>
      </c>
      <c r="H334" s="67">
        <f t="shared" si="10"/>
        <v>6112870</v>
      </c>
      <c r="I334" s="66" t="s">
        <v>13</v>
      </c>
      <c r="J334" s="66" t="s">
        <v>209</v>
      </c>
      <c r="K334" s="69"/>
      <c r="L334" s="47">
        <v>6112868</v>
      </c>
      <c r="M334" s="47">
        <v>-2</v>
      </c>
      <c r="N334" s="53">
        <v>45209</v>
      </c>
      <c r="P334">
        <f>+VLOOKUP(B334,'[1]MEGA nháp'!E$2:G$126,3,0)</f>
        <v>6112868</v>
      </c>
      <c r="Q334" s="70">
        <f t="shared" si="11"/>
        <v>-2</v>
      </c>
    </row>
    <row r="335" spans="1:17" hidden="1" outlineLevel="1" x14ac:dyDescent="0.25">
      <c r="A335" s="64">
        <v>45169</v>
      </c>
      <c r="B335" s="65">
        <v>53196</v>
      </c>
      <c r="C335" s="66" t="s">
        <v>194</v>
      </c>
      <c r="D335" s="66" t="s">
        <v>546</v>
      </c>
      <c r="E335" s="67">
        <v>312085</v>
      </c>
      <c r="F335" s="68" t="s">
        <v>185</v>
      </c>
      <c r="G335" s="67">
        <v>24967</v>
      </c>
      <c r="H335" s="67">
        <f t="shared" si="10"/>
        <v>337052</v>
      </c>
      <c r="I335" s="66" t="s">
        <v>13</v>
      </c>
      <c r="J335" s="66" t="s">
        <v>209</v>
      </c>
      <c r="K335" s="69"/>
      <c r="L335" s="47">
        <v>337055</v>
      </c>
      <c r="M335" s="47">
        <v>3</v>
      </c>
      <c r="N335" s="53">
        <v>45209</v>
      </c>
      <c r="P335">
        <f>+VLOOKUP(B335,'[1]MEGA nháp'!E$2:G$126,3,0)</f>
        <v>337055</v>
      </c>
      <c r="Q335" s="70">
        <f t="shared" si="11"/>
        <v>3</v>
      </c>
    </row>
    <row r="336" spans="1:17" hidden="1" outlineLevel="1" x14ac:dyDescent="0.25">
      <c r="A336" s="64">
        <v>45169</v>
      </c>
      <c r="B336" s="65">
        <v>53197</v>
      </c>
      <c r="C336" s="66" t="s">
        <v>194</v>
      </c>
      <c r="D336" s="66" t="s">
        <v>547</v>
      </c>
      <c r="E336" s="67">
        <v>897946</v>
      </c>
      <c r="F336" s="68" t="s">
        <v>185</v>
      </c>
      <c r="G336" s="67">
        <v>71836</v>
      </c>
      <c r="H336" s="67">
        <f t="shared" si="10"/>
        <v>969782</v>
      </c>
      <c r="I336" s="66" t="s">
        <v>13</v>
      </c>
      <c r="J336" s="66" t="s">
        <v>209</v>
      </c>
      <c r="K336" s="69"/>
      <c r="L336" s="47">
        <v>969786</v>
      </c>
      <c r="M336" s="47">
        <v>4</v>
      </c>
      <c r="N336" s="53">
        <v>45209</v>
      </c>
      <c r="P336">
        <f>+VLOOKUP(B336,'[1]MEGA nháp'!E$2:G$126,3,0)</f>
        <v>969786</v>
      </c>
      <c r="Q336" s="70">
        <f t="shared" si="11"/>
        <v>4</v>
      </c>
    </row>
    <row r="337" spans="1:17" hidden="1" outlineLevel="1" x14ac:dyDescent="0.25">
      <c r="A337" s="64">
        <v>45169</v>
      </c>
      <c r="B337" s="65">
        <v>53198</v>
      </c>
      <c r="C337" s="66" t="s">
        <v>194</v>
      </c>
      <c r="D337" s="66" t="s">
        <v>548</v>
      </c>
      <c r="E337" s="67">
        <v>1248340</v>
      </c>
      <c r="F337" s="68" t="s">
        <v>185</v>
      </c>
      <c r="G337" s="67">
        <v>99867</v>
      </c>
      <c r="H337" s="67">
        <f t="shared" si="10"/>
        <v>1348207</v>
      </c>
      <c r="I337" s="66" t="s">
        <v>13</v>
      </c>
      <c r="J337" s="66" t="s">
        <v>209</v>
      </c>
      <c r="K337" s="69"/>
      <c r="L337" s="47">
        <v>1348205</v>
      </c>
      <c r="M337" s="47">
        <v>-2</v>
      </c>
      <c r="N337" s="53">
        <v>45209</v>
      </c>
      <c r="P337">
        <f>+VLOOKUP(B337,'[1]MEGA nháp'!E$2:G$126,3,0)</f>
        <v>1348205</v>
      </c>
      <c r="Q337" s="70">
        <f t="shared" si="11"/>
        <v>-2</v>
      </c>
    </row>
    <row r="338" spans="1:17" hidden="1" outlineLevel="1" x14ac:dyDescent="0.25">
      <c r="A338" s="64">
        <v>45174</v>
      </c>
      <c r="B338" s="65">
        <v>253</v>
      </c>
      <c r="C338" s="66" t="s">
        <v>179</v>
      </c>
      <c r="D338" s="66" t="s">
        <v>549</v>
      </c>
      <c r="E338" s="67">
        <v>-1565284</v>
      </c>
      <c r="F338" s="68" t="s">
        <v>185</v>
      </c>
      <c r="G338" s="67">
        <v>-125222</v>
      </c>
      <c r="H338" s="67">
        <f t="shared" si="10"/>
        <v>-1690506</v>
      </c>
      <c r="I338" s="66" t="s">
        <v>22</v>
      </c>
      <c r="J338" s="66" t="s">
        <v>182</v>
      </c>
      <c r="K338" s="69"/>
      <c r="L338" s="47">
        <v>-1806447</v>
      </c>
      <c r="M338" s="47">
        <v>-115941</v>
      </c>
      <c r="N338" s="53">
        <v>45194</v>
      </c>
      <c r="P338" t="e">
        <f>+VLOOKUP(B338,'[1]MEGA nháp'!E$2:G$126,3,0)</f>
        <v>#N/A</v>
      </c>
      <c r="Q338" s="70" t="e">
        <f t="shared" si="11"/>
        <v>#N/A</v>
      </c>
    </row>
    <row r="339" spans="1:17" hidden="1" outlineLevel="1" x14ac:dyDescent="0.25">
      <c r="A339" s="64">
        <v>45174</v>
      </c>
      <c r="B339" s="65">
        <v>253</v>
      </c>
      <c r="C339" s="66" t="s">
        <v>179</v>
      </c>
      <c r="D339" s="66" t="s">
        <v>549</v>
      </c>
      <c r="E339" s="67">
        <v>-105400</v>
      </c>
      <c r="F339" s="68" t="s">
        <v>181</v>
      </c>
      <c r="G339" s="67">
        <v>-10540</v>
      </c>
      <c r="H339" s="67">
        <f t="shared" si="10"/>
        <v>-115940</v>
      </c>
      <c r="I339" s="66" t="s">
        <v>22</v>
      </c>
      <c r="J339" s="66" t="s">
        <v>182</v>
      </c>
      <c r="K339" s="69"/>
      <c r="L339" s="47">
        <v>-1806447</v>
      </c>
      <c r="M339" s="47">
        <v>-1690507</v>
      </c>
      <c r="N339" s="53">
        <v>45194</v>
      </c>
      <c r="P339" t="e">
        <f>+VLOOKUP(B339,'[1]MEGA nháp'!E$2:G$126,3,0)</f>
        <v>#N/A</v>
      </c>
      <c r="Q339" s="70" t="e">
        <f t="shared" si="11"/>
        <v>#N/A</v>
      </c>
    </row>
    <row r="340" spans="1:17" hidden="1" outlineLevel="1" x14ac:dyDescent="0.25">
      <c r="A340" s="64">
        <v>45174</v>
      </c>
      <c r="B340" s="65">
        <v>271</v>
      </c>
      <c r="C340" s="66" t="s">
        <v>452</v>
      </c>
      <c r="D340" s="66" t="s">
        <v>550</v>
      </c>
      <c r="E340" s="67">
        <v>-2019255</v>
      </c>
      <c r="F340" s="68" t="s">
        <v>185</v>
      </c>
      <c r="G340" s="67">
        <v>-161540</v>
      </c>
      <c r="H340" s="67">
        <f t="shared" si="10"/>
        <v>-2180795</v>
      </c>
      <c r="I340" s="66" t="s">
        <v>20</v>
      </c>
      <c r="J340" s="66" t="s">
        <v>225</v>
      </c>
      <c r="K340" s="69"/>
      <c r="L340" s="47">
        <v>-2180795</v>
      </c>
      <c r="M340" s="47">
        <v>0</v>
      </c>
      <c r="N340" s="53">
        <v>45180</v>
      </c>
      <c r="P340" t="e">
        <f>+VLOOKUP(B340,'[1]MEGA nháp'!E$2:G$126,3,0)</f>
        <v>#N/A</v>
      </c>
      <c r="Q340" s="70" t="e">
        <f t="shared" si="11"/>
        <v>#N/A</v>
      </c>
    </row>
    <row r="341" spans="1:17" hidden="1" outlineLevel="1" x14ac:dyDescent="0.25">
      <c r="A341" s="64">
        <v>45174</v>
      </c>
      <c r="B341" s="65">
        <v>558</v>
      </c>
      <c r="C341" s="66" t="s">
        <v>187</v>
      </c>
      <c r="D341" s="66" t="s">
        <v>551</v>
      </c>
      <c r="E341" s="67">
        <v>-1440142</v>
      </c>
      <c r="F341" s="68" t="s">
        <v>185</v>
      </c>
      <c r="G341" s="67">
        <v>-115211</v>
      </c>
      <c r="H341" s="67">
        <f t="shared" si="10"/>
        <v>-1555353</v>
      </c>
      <c r="I341" s="66" t="s">
        <v>24</v>
      </c>
      <c r="J341" s="66" t="s">
        <v>189</v>
      </c>
      <c r="K341" s="69"/>
      <c r="L341" s="47">
        <v>-1555353</v>
      </c>
      <c r="M341" s="47">
        <v>0</v>
      </c>
      <c r="N341" s="53">
        <v>45180</v>
      </c>
      <c r="P341" t="e">
        <f>+VLOOKUP(B341,'[1]MEGA nháp'!E$2:G$126,3,0)</f>
        <v>#N/A</v>
      </c>
      <c r="Q341" s="70" t="e">
        <f t="shared" si="11"/>
        <v>#N/A</v>
      </c>
    </row>
    <row r="342" spans="1:17" hidden="1" outlineLevel="1" x14ac:dyDescent="0.25">
      <c r="A342" s="64">
        <v>45174</v>
      </c>
      <c r="B342" s="65">
        <v>564</v>
      </c>
      <c r="C342" s="66" t="s">
        <v>187</v>
      </c>
      <c r="D342" s="66" t="s">
        <v>552</v>
      </c>
      <c r="E342" s="67">
        <v>-188800</v>
      </c>
      <c r="F342" s="68" t="s">
        <v>185</v>
      </c>
      <c r="G342" s="67">
        <v>-15104</v>
      </c>
      <c r="H342" s="67">
        <f t="shared" si="10"/>
        <v>-203904</v>
      </c>
      <c r="I342" s="66" t="s">
        <v>24</v>
      </c>
      <c r="J342" s="66" t="s">
        <v>189</v>
      </c>
      <c r="K342" s="69"/>
      <c r="L342" s="47">
        <v>-203904</v>
      </c>
      <c r="M342" s="47">
        <v>0</v>
      </c>
      <c r="N342" s="53">
        <v>45180</v>
      </c>
      <c r="P342" t="e">
        <f>+VLOOKUP(B342,'[1]MEGA nháp'!E$2:G$126,3,0)</f>
        <v>#N/A</v>
      </c>
      <c r="Q342" s="70" t="e">
        <f t="shared" si="11"/>
        <v>#N/A</v>
      </c>
    </row>
    <row r="343" spans="1:17" hidden="1" outlineLevel="1" x14ac:dyDescent="0.25">
      <c r="A343" s="64">
        <v>45176</v>
      </c>
      <c r="B343" s="65">
        <v>43218</v>
      </c>
      <c r="C343" s="66"/>
      <c r="D343" s="66" t="s">
        <v>201</v>
      </c>
      <c r="E343" s="67">
        <v>-2649242</v>
      </c>
      <c r="F343" s="68" t="s">
        <v>185</v>
      </c>
      <c r="G343" s="67">
        <v>-211939</v>
      </c>
      <c r="H343" s="67">
        <f t="shared" si="10"/>
        <v>-2861181</v>
      </c>
      <c r="I343" s="66" t="s">
        <v>12</v>
      </c>
      <c r="J343" s="66" t="s">
        <v>193</v>
      </c>
      <c r="K343" s="69"/>
      <c r="L343" s="47">
        <v>-2861181</v>
      </c>
      <c r="M343" s="47">
        <v>0</v>
      </c>
      <c r="N343" s="53">
        <v>45194</v>
      </c>
      <c r="P343" t="e">
        <f>+VLOOKUP(B343,'[1]MEGA nháp'!E$2:G$126,3,0)</f>
        <v>#N/A</v>
      </c>
      <c r="Q343" s="70" t="e">
        <f t="shared" si="11"/>
        <v>#N/A</v>
      </c>
    </row>
    <row r="344" spans="1:17" hidden="1" outlineLevel="1" x14ac:dyDescent="0.25">
      <c r="A344" s="64">
        <v>45176</v>
      </c>
      <c r="B344" s="65">
        <v>43219</v>
      </c>
      <c r="C344" s="66"/>
      <c r="D344" s="66" t="s">
        <v>409</v>
      </c>
      <c r="E344" s="67">
        <v>-14040983</v>
      </c>
      <c r="F344" s="68" t="s">
        <v>185</v>
      </c>
      <c r="G344" s="67">
        <v>-1123279</v>
      </c>
      <c r="H344" s="67">
        <f t="shared" si="10"/>
        <v>-15164262</v>
      </c>
      <c r="I344" s="66" t="s">
        <v>12</v>
      </c>
      <c r="J344" s="66" t="s">
        <v>193</v>
      </c>
      <c r="K344" s="69"/>
      <c r="L344" s="47">
        <v>-15164262</v>
      </c>
      <c r="M344" s="47">
        <v>0</v>
      </c>
      <c r="N344" s="53">
        <v>45194</v>
      </c>
      <c r="P344" t="e">
        <f>+VLOOKUP(B344,'[1]MEGA nháp'!E$2:G$126,3,0)</f>
        <v>#N/A</v>
      </c>
      <c r="Q344" s="70" t="e">
        <f t="shared" si="11"/>
        <v>#N/A</v>
      </c>
    </row>
    <row r="345" spans="1:17" hidden="1" outlineLevel="1" x14ac:dyDescent="0.25">
      <c r="A345" s="64">
        <v>45176</v>
      </c>
      <c r="B345" s="65">
        <v>43220</v>
      </c>
      <c r="C345" s="66"/>
      <c r="D345" s="66" t="s">
        <v>410</v>
      </c>
      <c r="E345" s="67">
        <v>-5960795</v>
      </c>
      <c r="F345" s="68" t="s">
        <v>185</v>
      </c>
      <c r="G345" s="67">
        <v>-476864</v>
      </c>
      <c r="H345" s="67">
        <f t="shared" si="10"/>
        <v>-6437659</v>
      </c>
      <c r="I345" s="66" t="s">
        <v>12</v>
      </c>
      <c r="J345" s="66" t="s">
        <v>193</v>
      </c>
      <c r="K345" s="69"/>
      <c r="L345" s="47">
        <v>-6437659</v>
      </c>
      <c r="M345" s="47">
        <v>0</v>
      </c>
      <c r="N345" s="53">
        <v>45194</v>
      </c>
      <c r="P345" t="e">
        <f>+VLOOKUP(B345,'[1]MEGA nháp'!E$2:G$126,3,0)</f>
        <v>#N/A</v>
      </c>
      <c r="Q345" s="70" t="e">
        <f t="shared" si="11"/>
        <v>#N/A</v>
      </c>
    </row>
    <row r="346" spans="1:17" hidden="1" outlineLevel="1" x14ac:dyDescent="0.25">
      <c r="A346" s="64">
        <v>45176</v>
      </c>
      <c r="B346" s="65">
        <v>43221</v>
      </c>
      <c r="C346" s="66"/>
      <c r="D346" s="66" t="s">
        <v>408</v>
      </c>
      <c r="E346" s="67">
        <v>-10596969</v>
      </c>
      <c r="F346" s="68" t="s">
        <v>185</v>
      </c>
      <c r="G346" s="67">
        <v>-847758</v>
      </c>
      <c r="H346" s="67">
        <f t="shared" si="10"/>
        <v>-11444727</v>
      </c>
      <c r="I346" s="66" t="s">
        <v>12</v>
      </c>
      <c r="J346" s="66" t="s">
        <v>193</v>
      </c>
      <c r="K346" s="69"/>
      <c r="L346" s="47">
        <v>-11444727</v>
      </c>
      <c r="M346" s="47">
        <v>0</v>
      </c>
      <c r="N346" s="53">
        <v>45194</v>
      </c>
      <c r="P346" t="e">
        <f>+VLOOKUP(B346,'[1]MEGA nháp'!E$2:G$126,3,0)</f>
        <v>#N/A</v>
      </c>
      <c r="Q346" s="70" t="e">
        <f t="shared" si="11"/>
        <v>#N/A</v>
      </c>
    </row>
    <row r="347" spans="1:17" hidden="1" outlineLevel="1" x14ac:dyDescent="0.25">
      <c r="A347" s="64">
        <v>45176</v>
      </c>
      <c r="B347" s="65">
        <v>43222</v>
      </c>
      <c r="C347" s="66"/>
      <c r="D347" s="66" t="s">
        <v>398</v>
      </c>
      <c r="E347" s="67">
        <v>-6093257</v>
      </c>
      <c r="F347" s="68" t="s">
        <v>185</v>
      </c>
      <c r="G347" s="67">
        <v>-487461</v>
      </c>
      <c r="H347" s="67">
        <f t="shared" si="10"/>
        <v>-6580718</v>
      </c>
      <c r="I347" s="66" t="s">
        <v>12</v>
      </c>
      <c r="J347" s="66" t="s">
        <v>193</v>
      </c>
      <c r="K347" s="69"/>
      <c r="L347" s="47">
        <v>-6580718</v>
      </c>
      <c r="M347" s="47">
        <v>0</v>
      </c>
      <c r="N347" s="53">
        <v>45194</v>
      </c>
      <c r="P347" t="e">
        <f>+VLOOKUP(B347,'[1]MEGA nháp'!E$2:G$126,3,0)</f>
        <v>#N/A</v>
      </c>
      <c r="Q347" s="70" t="e">
        <f t="shared" si="11"/>
        <v>#N/A</v>
      </c>
    </row>
    <row r="348" spans="1:17" hidden="1" outlineLevel="1" x14ac:dyDescent="0.25">
      <c r="A348" s="64">
        <v>45176</v>
      </c>
      <c r="B348" s="65">
        <v>43223</v>
      </c>
      <c r="C348" s="66"/>
      <c r="D348" s="66" t="s">
        <v>206</v>
      </c>
      <c r="E348" s="67">
        <v>-1324621</v>
      </c>
      <c r="F348" s="68" t="s">
        <v>185</v>
      </c>
      <c r="G348" s="67">
        <v>-105970</v>
      </c>
      <c r="H348" s="67">
        <f t="shared" si="10"/>
        <v>-1430591</v>
      </c>
      <c r="I348" s="66" t="s">
        <v>12</v>
      </c>
      <c r="J348" s="66" t="s">
        <v>193</v>
      </c>
      <c r="K348" s="69"/>
      <c r="L348" s="47">
        <v>-1430591</v>
      </c>
      <c r="M348" s="47">
        <v>0</v>
      </c>
      <c r="N348" s="53">
        <v>45194</v>
      </c>
      <c r="P348" t="e">
        <f>+VLOOKUP(B348,'[1]MEGA nháp'!E$2:G$126,3,0)</f>
        <v>#N/A</v>
      </c>
      <c r="Q348" s="70" t="e">
        <f t="shared" si="11"/>
        <v>#N/A</v>
      </c>
    </row>
    <row r="349" spans="1:17" hidden="1" outlineLevel="1" x14ac:dyDescent="0.25">
      <c r="A349" s="64">
        <v>45176</v>
      </c>
      <c r="B349" s="65">
        <v>387</v>
      </c>
      <c r="C349" s="66" t="s">
        <v>237</v>
      </c>
      <c r="D349" s="66" t="s">
        <v>553</v>
      </c>
      <c r="E349" s="67">
        <v>-460248</v>
      </c>
      <c r="F349" s="68" t="s">
        <v>185</v>
      </c>
      <c r="G349" s="67">
        <v>-36820</v>
      </c>
      <c r="H349" s="67">
        <f t="shared" si="10"/>
        <v>-497068</v>
      </c>
      <c r="I349" s="66" t="s">
        <v>17</v>
      </c>
      <c r="J349" s="66" t="s">
        <v>199</v>
      </c>
      <c r="K349" s="69"/>
      <c r="L349" s="47">
        <v>-497068</v>
      </c>
      <c r="M349" s="47">
        <v>0</v>
      </c>
      <c r="N349" s="53">
        <v>45194</v>
      </c>
      <c r="P349" t="e">
        <f>+VLOOKUP(B349,'[1]MEGA nháp'!E$2:G$126,3,0)</f>
        <v>#N/A</v>
      </c>
      <c r="Q349" s="70" t="e">
        <f t="shared" si="11"/>
        <v>#N/A</v>
      </c>
    </row>
    <row r="350" spans="1:17" hidden="1" outlineLevel="1" x14ac:dyDescent="0.25">
      <c r="A350" s="64">
        <v>45176</v>
      </c>
      <c r="B350" s="65">
        <v>388</v>
      </c>
      <c r="C350" s="66" t="s">
        <v>237</v>
      </c>
      <c r="D350" s="66" t="s">
        <v>553</v>
      </c>
      <c r="E350" s="67">
        <v>-130922</v>
      </c>
      <c r="F350" s="68" t="s">
        <v>185</v>
      </c>
      <c r="G350" s="67">
        <v>-10474</v>
      </c>
      <c r="H350" s="67">
        <f t="shared" si="10"/>
        <v>-141396</v>
      </c>
      <c r="I350" s="66" t="s">
        <v>17</v>
      </c>
      <c r="J350" s="66" t="s">
        <v>199</v>
      </c>
      <c r="K350" s="69"/>
      <c r="L350" s="47">
        <v>-141396</v>
      </c>
      <c r="M350" s="47">
        <v>0</v>
      </c>
      <c r="N350" s="53">
        <v>45194</v>
      </c>
      <c r="P350" t="e">
        <f>+VLOOKUP(B350,'[1]MEGA nháp'!E$2:G$126,3,0)</f>
        <v>#N/A</v>
      </c>
      <c r="Q350" s="70" t="e">
        <f t="shared" si="11"/>
        <v>#N/A</v>
      </c>
    </row>
    <row r="351" spans="1:17" hidden="1" outlineLevel="1" x14ac:dyDescent="0.25">
      <c r="A351" s="64">
        <v>45176</v>
      </c>
      <c r="B351" s="65">
        <v>414</v>
      </c>
      <c r="C351" s="66" t="s">
        <v>183</v>
      </c>
      <c r="D351" s="66" t="s">
        <v>554</v>
      </c>
      <c r="E351" s="67">
        <v>-971382</v>
      </c>
      <c r="F351" s="68" t="s">
        <v>185</v>
      </c>
      <c r="G351" s="67">
        <v>-77710</v>
      </c>
      <c r="H351" s="67">
        <f t="shared" si="10"/>
        <v>-1049092</v>
      </c>
      <c r="I351" s="66" t="s">
        <v>18</v>
      </c>
      <c r="J351" s="66" t="s">
        <v>186</v>
      </c>
      <c r="K351" s="69"/>
      <c r="L351" s="47">
        <v>-1049093</v>
      </c>
      <c r="M351" s="47">
        <v>-1</v>
      </c>
      <c r="N351" s="53">
        <v>45194</v>
      </c>
      <c r="P351" t="e">
        <f>+VLOOKUP(B351,'[1]MEGA nháp'!E$2:G$126,3,0)</f>
        <v>#N/A</v>
      </c>
      <c r="Q351" s="70" t="e">
        <f t="shared" si="11"/>
        <v>#N/A</v>
      </c>
    </row>
    <row r="352" spans="1:17" hidden="1" outlineLevel="1" x14ac:dyDescent="0.25">
      <c r="A352" s="64">
        <v>45176</v>
      </c>
      <c r="B352" s="65">
        <v>574</v>
      </c>
      <c r="C352" s="66" t="s">
        <v>187</v>
      </c>
      <c r="D352" s="66" t="s">
        <v>555</v>
      </c>
      <c r="E352" s="67">
        <v>-1731855</v>
      </c>
      <c r="F352" s="68" t="s">
        <v>185</v>
      </c>
      <c r="G352" s="67">
        <v>-138548</v>
      </c>
      <c r="H352" s="67">
        <f t="shared" si="10"/>
        <v>-1870403</v>
      </c>
      <c r="I352" s="66" t="s">
        <v>24</v>
      </c>
      <c r="J352" s="66" t="s">
        <v>189</v>
      </c>
      <c r="K352" s="69"/>
      <c r="L352" s="47">
        <v>-1870403</v>
      </c>
      <c r="M352" s="47">
        <v>0</v>
      </c>
      <c r="N352" s="53">
        <v>45194</v>
      </c>
      <c r="P352" t="e">
        <f>+VLOOKUP(B352,'[1]MEGA nháp'!E$2:G$126,3,0)</f>
        <v>#N/A</v>
      </c>
      <c r="Q352" s="70" t="e">
        <f t="shared" si="11"/>
        <v>#N/A</v>
      </c>
    </row>
    <row r="353" spans="1:17" hidden="1" outlineLevel="1" x14ac:dyDescent="0.25">
      <c r="A353" s="64">
        <v>45177</v>
      </c>
      <c r="B353" s="65" t="s">
        <v>556</v>
      </c>
      <c r="C353" s="66" t="s">
        <v>179</v>
      </c>
      <c r="D353" s="66" t="s">
        <v>557</v>
      </c>
      <c r="E353" s="67">
        <v>-492802</v>
      </c>
      <c r="F353" s="68" t="s">
        <v>185</v>
      </c>
      <c r="G353" s="67">
        <v>-39424</v>
      </c>
      <c r="H353" s="67">
        <f t="shared" si="10"/>
        <v>-532226</v>
      </c>
      <c r="I353" s="66" t="s">
        <v>22</v>
      </c>
      <c r="J353" s="66" t="s">
        <v>182</v>
      </c>
      <c r="K353" s="69"/>
      <c r="L353" s="47">
        <v>-532226</v>
      </c>
      <c r="M353" s="47">
        <v>0</v>
      </c>
      <c r="N353" s="53">
        <v>45194</v>
      </c>
      <c r="P353" t="e">
        <f>+VLOOKUP(B353,'[1]MEGA nháp'!E$2:G$126,3,0)</f>
        <v>#N/A</v>
      </c>
      <c r="Q353" s="70" t="e">
        <f t="shared" si="11"/>
        <v>#N/A</v>
      </c>
    </row>
    <row r="354" spans="1:17" hidden="1" outlineLevel="1" x14ac:dyDescent="0.25">
      <c r="A354" s="64">
        <v>45178</v>
      </c>
      <c r="B354" s="65">
        <v>54697</v>
      </c>
      <c r="C354" s="66" t="s">
        <v>194</v>
      </c>
      <c r="D354" s="66" t="s">
        <v>558</v>
      </c>
      <c r="E354" s="67">
        <v>654610</v>
      </c>
      <c r="F354" s="68" t="s">
        <v>185</v>
      </c>
      <c r="G354" s="67">
        <v>52369</v>
      </c>
      <c r="H354" s="67">
        <f t="shared" si="10"/>
        <v>706979</v>
      </c>
      <c r="I354" s="66" t="s">
        <v>12</v>
      </c>
      <c r="J354" s="66" t="s">
        <v>193</v>
      </c>
      <c r="K354" s="69"/>
      <c r="L354" s="47">
        <v>706982</v>
      </c>
      <c r="M354" s="47">
        <v>3</v>
      </c>
      <c r="N354" s="53">
        <v>45209</v>
      </c>
      <c r="P354">
        <f>+VLOOKUP(B354,'[1]MEGA nháp'!E$2:G$126,3,0)</f>
        <v>706982</v>
      </c>
      <c r="Q354" s="70">
        <f t="shared" si="11"/>
        <v>3</v>
      </c>
    </row>
    <row r="355" spans="1:17" hidden="1" outlineLevel="1" x14ac:dyDescent="0.25">
      <c r="A355" s="64">
        <v>45178</v>
      </c>
      <c r="B355" s="65">
        <v>54699</v>
      </c>
      <c r="C355" s="66" t="s">
        <v>194</v>
      </c>
      <c r="D355" s="66" t="s">
        <v>559</v>
      </c>
      <c r="E355" s="67">
        <v>1279680</v>
      </c>
      <c r="F355" s="68" t="s">
        <v>185</v>
      </c>
      <c r="G355" s="67">
        <v>102374</v>
      </c>
      <c r="H355" s="67">
        <f t="shared" si="10"/>
        <v>1382054</v>
      </c>
      <c r="I355" s="66" t="s">
        <v>12</v>
      </c>
      <c r="J355" s="66" t="s">
        <v>193</v>
      </c>
      <c r="K355" s="69"/>
      <c r="L355" s="47">
        <v>1382049</v>
      </c>
      <c r="M355" s="47">
        <v>-5</v>
      </c>
      <c r="N355" s="53">
        <v>45209</v>
      </c>
      <c r="P355">
        <f>+VLOOKUP(B355,'[1]MEGA nháp'!E$2:G$126,3,0)</f>
        <v>1382049</v>
      </c>
      <c r="Q355" s="70">
        <f t="shared" si="11"/>
        <v>-5</v>
      </c>
    </row>
    <row r="356" spans="1:17" hidden="1" outlineLevel="1" x14ac:dyDescent="0.25">
      <c r="A356" s="64">
        <v>45178</v>
      </c>
      <c r="B356" s="65">
        <v>54700</v>
      </c>
      <c r="C356" s="66" t="s">
        <v>194</v>
      </c>
      <c r="D356" s="66" t="s">
        <v>560</v>
      </c>
      <c r="E356" s="67">
        <v>1248340</v>
      </c>
      <c r="F356" s="68" t="s">
        <v>185</v>
      </c>
      <c r="G356" s="67">
        <v>99867</v>
      </c>
      <c r="H356" s="67">
        <f t="shared" si="10"/>
        <v>1348207</v>
      </c>
      <c r="I356" s="66" t="s">
        <v>12</v>
      </c>
      <c r="J356" s="66" t="s">
        <v>193</v>
      </c>
      <c r="K356" s="69"/>
      <c r="L356" s="47">
        <v>1348205</v>
      </c>
      <c r="M356" s="47">
        <v>-2</v>
      </c>
      <c r="N356" s="53">
        <v>45209</v>
      </c>
      <c r="P356">
        <f>+VLOOKUP(B356,'[1]MEGA nháp'!E$2:G$126,3,0)</f>
        <v>1348205</v>
      </c>
      <c r="Q356" s="70">
        <f t="shared" si="11"/>
        <v>-2</v>
      </c>
    </row>
    <row r="357" spans="1:17" hidden="1" outlineLevel="1" x14ac:dyDescent="0.25">
      <c r="A357" s="64">
        <v>45178</v>
      </c>
      <c r="B357" s="65">
        <v>54706</v>
      </c>
      <c r="C357" s="66" t="s">
        <v>194</v>
      </c>
      <c r="D357" s="66" t="s">
        <v>561</v>
      </c>
      <c r="E357" s="67">
        <v>4442320</v>
      </c>
      <c r="F357" s="68" t="s">
        <v>185</v>
      </c>
      <c r="G357" s="67">
        <v>355386</v>
      </c>
      <c r="H357" s="67">
        <f t="shared" si="10"/>
        <v>4797706</v>
      </c>
      <c r="I357" s="66" t="s">
        <v>12</v>
      </c>
      <c r="J357" s="66" t="s">
        <v>193</v>
      </c>
      <c r="K357" s="69"/>
      <c r="L357" s="47">
        <v>4797711</v>
      </c>
      <c r="M357" s="47">
        <v>5</v>
      </c>
      <c r="N357" s="53">
        <v>45209</v>
      </c>
      <c r="P357">
        <f>+VLOOKUP(B357,'[1]MEGA nháp'!E$2:G$126,3,0)</f>
        <v>4797711</v>
      </c>
      <c r="Q357" s="70">
        <f t="shared" si="11"/>
        <v>5</v>
      </c>
    </row>
    <row r="358" spans="1:17" hidden="1" outlineLevel="1" x14ac:dyDescent="0.25">
      <c r="A358" s="64">
        <v>45178</v>
      </c>
      <c r="B358" s="65">
        <v>54707</v>
      </c>
      <c r="C358" s="66" t="s">
        <v>194</v>
      </c>
      <c r="D358" s="66" t="s">
        <v>562</v>
      </c>
      <c r="E358" s="67">
        <v>11563880</v>
      </c>
      <c r="F358" s="68" t="s">
        <v>185</v>
      </c>
      <c r="G358" s="67">
        <v>925110</v>
      </c>
      <c r="H358" s="67">
        <f t="shared" si="10"/>
        <v>12488990</v>
      </c>
      <c r="I358" s="66" t="s">
        <v>12</v>
      </c>
      <c r="J358" s="66" t="s">
        <v>193</v>
      </c>
      <c r="K358" s="69"/>
      <c r="L358" s="47">
        <v>12488985</v>
      </c>
      <c r="M358" s="47">
        <v>-5</v>
      </c>
      <c r="N358" s="53">
        <v>45209</v>
      </c>
      <c r="P358">
        <f>+VLOOKUP(B358,'[1]MEGA nháp'!E$2:G$126,3,0)</f>
        <v>12488985</v>
      </c>
      <c r="Q358" s="70">
        <f t="shared" si="11"/>
        <v>-5</v>
      </c>
    </row>
    <row r="359" spans="1:17" hidden="1" outlineLevel="1" x14ac:dyDescent="0.25">
      <c r="A359" s="64">
        <v>45178</v>
      </c>
      <c r="B359" s="65">
        <v>54708</v>
      </c>
      <c r="C359" s="66" t="s">
        <v>194</v>
      </c>
      <c r="D359" s="66" t="s">
        <v>563</v>
      </c>
      <c r="E359" s="67">
        <v>7357240</v>
      </c>
      <c r="F359" s="68" t="s">
        <v>185</v>
      </c>
      <c r="G359" s="67">
        <v>588579</v>
      </c>
      <c r="H359" s="67">
        <f t="shared" si="10"/>
        <v>7945819</v>
      </c>
      <c r="I359" s="66" t="s">
        <v>18</v>
      </c>
      <c r="J359" s="66" t="s">
        <v>186</v>
      </c>
      <c r="K359" s="69"/>
      <c r="L359" s="47">
        <v>7945817</v>
      </c>
      <c r="M359" s="47">
        <v>-2</v>
      </c>
      <c r="N359" s="53">
        <v>45209</v>
      </c>
      <c r="P359">
        <f>+VLOOKUP(B359,'[1]MEGA nháp'!E$2:G$126,3,0)</f>
        <v>7945817</v>
      </c>
      <c r="Q359" s="70">
        <f t="shared" si="11"/>
        <v>-2</v>
      </c>
    </row>
    <row r="360" spans="1:17" hidden="1" outlineLevel="1" x14ac:dyDescent="0.25">
      <c r="A360" s="64">
        <v>45178</v>
      </c>
      <c r="B360" s="65">
        <v>54709</v>
      </c>
      <c r="C360" s="66" t="s">
        <v>194</v>
      </c>
      <c r="D360" s="66" t="s">
        <v>564</v>
      </c>
      <c r="E360" s="67">
        <v>1195892</v>
      </c>
      <c r="F360" s="68" t="s">
        <v>185</v>
      </c>
      <c r="G360" s="67">
        <v>95671</v>
      </c>
      <c r="H360" s="67">
        <f t="shared" si="10"/>
        <v>1291563</v>
      </c>
      <c r="I360" s="66" t="s">
        <v>26</v>
      </c>
      <c r="J360" s="66" t="s">
        <v>236</v>
      </c>
      <c r="K360" s="69"/>
      <c r="L360" s="47">
        <v>1291559</v>
      </c>
      <c r="M360" s="47">
        <v>-4</v>
      </c>
      <c r="N360" s="53">
        <v>45209</v>
      </c>
      <c r="P360">
        <f>+VLOOKUP(B360,'[1]MEGA nháp'!E$2:G$126,3,0)</f>
        <v>1291559</v>
      </c>
      <c r="Q360" s="70">
        <f t="shared" si="11"/>
        <v>-4</v>
      </c>
    </row>
    <row r="361" spans="1:17" hidden="1" outlineLevel="1" x14ac:dyDescent="0.25">
      <c r="A361" s="64">
        <v>45178</v>
      </c>
      <c r="B361" s="65">
        <v>54710</v>
      </c>
      <c r="C361" s="66" t="s">
        <v>194</v>
      </c>
      <c r="D361" s="66" t="s">
        <v>565</v>
      </c>
      <c r="E361" s="67">
        <v>2757185</v>
      </c>
      <c r="F361" s="68" t="s">
        <v>185</v>
      </c>
      <c r="G361" s="67">
        <v>220575</v>
      </c>
      <c r="H361" s="67">
        <f t="shared" si="10"/>
        <v>2977760</v>
      </c>
      <c r="I361" s="66" t="s">
        <v>22</v>
      </c>
      <c r="J361" s="66" t="s">
        <v>182</v>
      </c>
      <c r="K361" s="69"/>
      <c r="L361" s="47">
        <v>2977763</v>
      </c>
      <c r="M361" s="47">
        <v>3</v>
      </c>
      <c r="N361" s="53">
        <v>45209</v>
      </c>
      <c r="P361">
        <f>+VLOOKUP(B361,'[1]MEGA nháp'!E$2:G$126,3,0)</f>
        <v>2977763</v>
      </c>
      <c r="Q361" s="70">
        <f t="shared" si="11"/>
        <v>3</v>
      </c>
    </row>
    <row r="362" spans="1:17" hidden="1" outlineLevel="1" x14ac:dyDescent="0.25">
      <c r="A362" s="64">
        <v>45178</v>
      </c>
      <c r="B362" s="65">
        <v>54711</v>
      </c>
      <c r="C362" s="66" t="s">
        <v>194</v>
      </c>
      <c r="D362" s="66" t="s">
        <v>566</v>
      </c>
      <c r="E362" s="67">
        <v>4602480</v>
      </c>
      <c r="F362" s="68" t="s">
        <v>185</v>
      </c>
      <c r="G362" s="67">
        <v>368198</v>
      </c>
      <c r="H362" s="67">
        <f t="shared" si="10"/>
        <v>4970678</v>
      </c>
      <c r="I362" s="66" t="s">
        <v>22</v>
      </c>
      <c r="J362" s="66" t="s">
        <v>182</v>
      </c>
      <c r="K362" s="69"/>
      <c r="L362" s="47">
        <v>4970673</v>
      </c>
      <c r="M362" s="47">
        <v>-5</v>
      </c>
      <c r="N362" s="53">
        <v>45209</v>
      </c>
      <c r="P362">
        <f>+VLOOKUP(B362,'[1]MEGA nháp'!E$2:G$126,3,0)</f>
        <v>4970673</v>
      </c>
      <c r="Q362" s="70">
        <f t="shared" si="11"/>
        <v>-5</v>
      </c>
    </row>
    <row r="363" spans="1:17" hidden="1" outlineLevel="1" x14ac:dyDescent="0.25">
      <c r="A363" s="64">
        <v>45178</v>
      </c>
      <c r="B363" s="65">
        <v>54712</v>
      </c>
      <c r="C363" s="66" t="s">
        <v>194</v>
      </c>
      <c r="D363" s="66" t="s">
        <v>567</v>
      </c>
      <c r="E363" s="67">
        <v>2221160</v>
      </c>
      <c r="F363" s="68" t="s">
        <v>185</v>
      </c>
      <c r="G363" s="67">
        <v>177693</v>
      </c>
      <c r="H363" s="67">
        <f t="shared" si="10"/>
        <v>2398853</v>
      </c>
      <c r="I363" s="66" t="s">
        <v>17</v>
      </c>
      <c r="J363" s="66" t="s">
        <v>199</v>
      </c>
      <c r="K363" s="69"/>
      <c r="L363" s="47">
        <v>2398856</v>
      </c>
      <c r="M363" s="47">
        <v>3</v>
      </c>
      <c r="N363" s="53">
        <v>45209</v>
      </c>
      <c r="P363">
        <f>+VLOOKUP(B363,'[1]MEGA nháp'!E$2:G$126,3,0)</f>
        <v>2398856</v>
      </c>
      <c r="Q363" s="70">
        <f t="shared" si="11"/>
        <v>3</v>
      </c>
    </row>
    <row r="364" spans="1:17" hidden="1" outlineLevel="1" x14ac:dyDescent="0.25">
      <c r="A364" s="64">
        <v>45178</v>
      </c>
      <c r="B364" s="65">
        <v>54713</v>
      </c>
      <c r="C364" s="66" t="s">
        <v>194</v>
      </c>
      <c r="D364" s="66" t="s">
        <v>568</v>
      </c>
      <c r="E364" s="67">
        <v>4602480</v>
      </c>
      <c r="F364" s="68" t="s">
        <v>185</v>
      </c>
      <c r="G364" s="67">
        <v>368198</v>
      </c>
      <c r="H364" s="67">
        <f t="shared" si="10"/>
        <v>4970678</v>
      </c>
      <c r="I364" s="66" t="s">
        <v>24</v>
      </c>
      <c r="J364" s="66" t="s">
        <v>189</v>
      </c>
      <c r="K364" s="69"/>
      <c r="L364" s="47">
        <v>4970673</v>
      </c>
      <c r="M364" s="47">
        <v>-5</v>
      </c>
      <c r="N364" s="53">
        <v>45209</v>
      </c>
      <c r="P364">
        <f>+VLOOKUP(B364,'[1]MEGA nháp'!E$2:G$126,3,0)</f>
        <v>4970673</v>
      </c>
      <c r="Q364" s="70">
        <f t="shared" si="11"/>
        <v>-5</v>
      </c>
    </row>
    <row r="365" spans="1:17" hidden="1" outlineLevel="1" x14ac:dyDescent="0.25">
      <c r="A365" s="64">
        <v>45178</v>
      </c>
      <c r="B365" s="65">
        <v>54714</v>
      </c>
      <c r="C365" s="66" t="s">
        <v>194</v>
      </c>
      <c r="D365" s="66" t="s">
        <v>569</v>
      </c>
      <c r="E365" s="67">
        <v>1248340</v>
      </c>
      <c r="F365" s="68" t="s">
        <v>185</v>
      </c>
      <c r="G365" s="67">
        <v>99867</v>
      </c>
      <c r="H365" s="67">
        <f t="shared" si="10"/>
        <v>1348207</v>
      </c>
      <c r="I365" s="66" t="s">
        <v>24</v>
      </c>
      <c r="J365" s="66" t="s">
        <v>189</v>
      </c>
      <c r="K365" s="69"/>
      <c r="L365" s="47">
        <v>1348205</v>
      </c>
      <c r="M365" s="47">
        <v>-2</v>
      </c>
      <c r="N365" s="53">
        <v>45209</v>
      </c>
      <c r="P365">
        <f>+VLOOKUP(B365,'[1]MEGA nháp'!E$2:G$126,3,0)</f>
        <v>1348205</v>
      </c>
      <c r="Q365" s="70">
        <f t="shared" si="11"/>
        <v>-2</v>
      </c>
    </row>
    <row r="366" spans="1:17" hidden="1" outlineLevel="1" x14ac:dyDescent="0.25">
      <c r="A366" s="64">
        <v>45178</v>
      </c>
      <c r="B366" s="65">
        <v>54715</v>
      </c>
      <c r="C366" s="66" t="s">
        <v>194</v>
      </c>
      <c r="D366" s="66" t="s">
        <v>570</v>
      </c>
      <c r="E366" s="67">
        <v>3705180</v>
      </c>
      <c r="F366" s="68" t="s">
        <v>185</v>
      </c>
      <c r="G366" s="67">
        <v>296414</v>
      </c>
      <c r="H366" s="67">
        <f t="shared" si="10"/>
        <v>4001594</v>
      </c>
      <c r="I366" s="66" t="s">
        <v>24</v>
      </c>
      <c r="J366" s="66" t="s">
        <v>189</v>
      </c>
      <c r="K366" s="69"/>
      <c r="L366" s="47">
        <v>4001589</v>
      </c>
      <c r="M366" s="47">
        <v>-5</v>
      </c>
      <c r="N366" s="53">
        <v>45209</v>
      </c>
      <c r="P366">
        <f>+VLOOKUP(B366,'[1]MEGA nháp'!E$2:G$126,3,0)</f>
        <v>4001589</v>
      </c>
      <c r="Q366" s="70">
        <f t="shared" si="11"/>
        <v>-5</v>
      </c>
    </row>
    <row r="367" spans="1:17" hidden="1" outlineLevel="1" x14ac:dyDescent="0.25">
      <c r="A367" s="64">
        <v>45178</v>
      </c>
      <c r="B367" s="65">
        <v>54716</v>
      </c>
      <c r="C367" s="66" t="s">
        <v>194</v>
      </c>
      <c r="D367" s="66" t="s">
        <v>571</v>
      </c>
      <c r="E367" s="67">
        <v>1248340</v>
      </c>
      <c r="F367" s="68" t="s">
        <v>185</v>
      </c>
      <c r="G367" s="67">
        <v>99867</v>
      </c>
      <c r="H367" s="67">
        <f t="shared" si="10"/>
        <v>1348207</v>
      </c>
      <c r="I367" s="66" t="s">
        <v>24</v>
      </c>
      <c r="J367" s="66" t="s">
        <v>189</v>
      </c>
      <c r="K367" s="69"/>
      <c r="L367" s="47">
        <v>1348205</v>
      </c>
      <c r="M367" s="47">
        <v>-2</v>
      </c>
      <c r="N367" s="53">
        <v>45209</v>
      </c>
      <c r="P367">
        <f>+VLOOKUP(B367,'[1]MEGA nháp'!E$2:G$126,3,0)</f>
        <v>1348205</v>
      </c>
      <c r="Q367" s="70">
        <f t="shared" si="11"/>
        <v>-2</v>
      </c>
    </row>
    <row r="368" spans="1:17" hidden="1" outlineLevel="1" x14ac:dyDescent="0.25">
      <c r="A368" s="64">
        <v>45178</v>
      </c>
      <c r="B368" s="65">
        <v>54717</v>
      </c>
      <c r="C368" s="66" t="s">
        <v>194</v>
      </c>
      <c r="D368" s="66" t="s">
        <v>572</v>
      </c>
      <c r="E368" s="67">
        <v>2496680</v>
      </c>
      <c r="F368" s="68" t="s">
        <v>185</v>
      </c>
      <c r="G368" s="67">
        <v>199734</v>
      </c>
      <c r="H368" s="67">
        <f t="shared" si="10"/>
        <v>2696414</v>
      </c>
      <c r="I368" s="66" t="s">
        <v>12</v>
      </c>
      <c r="J368" s="66" t="s">
        <v>193</v>
      </c>
      <c r="K368" s="69"/>
      <c r="L368" s="47">
        <v>2696409</v>
      </c>
      <c r="M368" s="47">
        <v>-5</v>
      </c>
      <c r="N368" s="53">
        <v>45209</v>
      </c>
      <c r="P368">
        <f>+VLOOKUP(B368,'[1]MEGA nháp'!E$2:G$126,3,0)</f>
        <v>2696409</v>
      </c>
      <c r="Q368" s="70">
        <f t="shared" si="11"/>
        <v>-5</v>
      </c>
    </row>
    <row r="369" spans="1:17" hidden="1" outlineLevel="1" x14ac:dyDescent="0.25">
      <c r="A369" s="64">
        <v>45178</v>
      </c>
      <c r="B369" s="65">
        <v>54718</v>
      </c>
      <c r="C369" s="66" t="s">
        <v>194</v>
      </c>
      <c r="D369" s="66" t="s">
        <v>573</v>
      </c>
      <c r="E369" s="67">
        <v>426560</v>
      </c>
      <c r="F369" s="68" t="s">
        <v>185</v>
      </c>
      <c r="G369" s="67">
        <v>34125</v>
      </c>
      <c r="H369" s="67">
        <f t="shared" si="10"/>
        <v>460685</v>
      </c>
      <c r="I369" s="66" t="s">
        <v>12</v>
      </c>
      <c r="J369" s="66" t="s">
        <v>193</v>
      </c>
      <c r="K369" s="69"/>
      <c r="L369" s="47">
        <v>460688</v>
      </c>
      <c r="M369" s="47">
        <v>3</v>
      </c>
      <c r="N369" s="53">
        <v>45209</v>
      </c>
      <c r="P369">
        <f>+VLOOKUP(B369,'[1]MEGA nháp'!E$2:G$126,3,0)</f>
        <v>460688</v>
      </c>
      <c r="Q369" s="70">
        <f t="shared" si="11"/>
        <v>3</v>
      </c>
    </row>
    <row r="370" spans="1:17" hidden="1" outlineLevel="1" x14ac:dyDescent="0.25">
      <c r="A370" s="64">
        <v>45178</v>
      </c>
      <c r="B370" s="65">
        <v>54719</v>
      </c>
      <c r="C370" s="66" t="s">
        <v>194</v>
      </c>
      <c r="D370" s="66" t="s">
        <v>574</v>
      </c>
      <c r="E370" s="67">
        <v>213280</v>
      </c>
      <c r="F370" s="68" t="s">
        <v>185</v>
      </c>
      <c r="G370" s="67">
        <v>17062</v>
      </c>
      <c r="H370" s="67">
        <f t="shared" si="10"/>
        <v>230342</v>
      </c>
      <c r="I370" s="66" t="s">
        <v>12</v>
      </c>
      <c r="J370" s="66" t="s">
        <v>193</v>
      </c>
      <c r="K370" s="69"/>
      <c r="L370" s="47">
        <v>230337</v>
      </c>
      <c r="M370" s="47">
        <v>-5</v>
      </c>
      <c r="N370" s="53">
        <v>45209</v>
      </c>
      <c r="P370">
        <f>+VLOOKUP(B370,'[1]MEGA nháp'!E$2:G$126,3,0)</f>
        <v>230337</v>
      </c>
      <c r="Q370" s="70">
        <f t="shared" si="11"/>
        <v>-5</v>
      </c>
    </row>
    <row r="371" spans="1:17" hidden="1" outlineLevel="1" x14ac:dyDescent="0.25">
      <c r="A371" s="64">
        <v>45178</v>
      </c>
      <c r="B371" s="65">
        <v>54720</v>
      </c>
      <c r="C371" s="66" t="s">
        <v>194</v>
      </c>
      <c r="D371" s="66" t="s">
        <v>575</v>
      </c>
      <c r="E371" s="67">
        <v>2381320</v>
      </c>
      <c r="F371" s="68" t="s">
        <v>185</v>
      </c>
      <c r="G371" s="67">
        <v>190506</v>
      </c>
      <c r="H371" s="67">
        <f t="shared" si="10"/>
        <v>2571826</v>
      </c>
      <c r="I371" s="66" t="s">
        <v>14</v>
      </c>
      <c r="J371" s="66" t="s">
        <v>241</v>
      </c>
      <c r="K371" s="69"/>
      <c r="L371" s="47" t="e">
        <v>#N/A</v>
      </c>
      <c r="M371" s="47" t="e">
        <v>#N/A</v>
      </c>
      <c r="N371" s="53" t="e">
        <v>#N/A</v>
      </c>
      <c r="P371" s="47">
        <f>+VLOOKUP(B371,'[1]MEGA nháp'!E$2:G$126,3,0)</f>
        <v>2571831</v>
      </c>
      <c r="Q371" s="47">
        <f t="shared" si="11"/>
        <v>5</v>
      </c>
    </row>
    <row r="372" spans="1:17" hidden="1" outlineLevel="1" x14ac:dyDescent="0.25">
      <c r="A372" s="64">
        <v>45178</v>
      </c>
      <c r="B372" s="65">
        <v>54721</v>
      </c>
      <c r="C372" s="66" t="s">
        <v>194</v>
      </c>
      <c r="D372" s="66" t="s">
        <v>576</v>
      </c>
      <c r="E372" s="67">
        <v>3491900</v>
      </c>
      <c r="F372" s="68" t="s">
        <v>185</v>
      </c>
      <c r="G372" s="67">
        <v>279352</v>
      </c>
      <c r="H372" s="67">
        <f t="shared" si="10"/>
        <v>3771252</v>
      </c>
      <c r="I372" s="66" t="s">
        <v>15</v>
      </c>
      <c r="J372" s="66" t="s">
        <v>217</v>
      </c>
      <c r="K372" s="69"/>
      <c r="L372" s="47" t="e">
        <v>#N/A</v>
      </c>
      <c r="M372" s="47" t="e">
        <v>#N/A</v>
      </c>
      <c r="N372" s="53" t="e">
        <v>#N/A</v>
      </c>
      <c r="P372" s="47">
        <f>+VLOOKUP(B372,'[1]MEGA nháp'!E$2:G$126,3,0)</f>
        <v>3771252</v>
      </c>
      <c r="Q372" s="47">
        <f t="shared" si="11"/>
        <v>0</v>
      </c>
    </row>
    <row r="373" spans="1:17" hidden="1" outlineLevel="1" x14ac:dyDescent="0.25">
      <c r="A373" s="64">
        <v>45178</v>
      </c>
      <c r="B373" s="65">
        <v>54722</v>
      </c>
      <c r="C373" s="66" t="s">
        <v>194</v>
      </c>
      <c r="D373" s="66" t="s">
        <v>577</v>
      </c>
      <c r="E373" s="67">
        <v>426560</v>
      </c>
      <c r="F373" s="68" t="s">
        <v>185</v>
      </c>
      <c r="G373" s="67">
        <v>34125</v>
      </c>
      <c r="H373" s="67">
        <f t="shared" si="10"/>
        <v>460685</v>
      </c>
      <c r="I373" s="66" t="s">
        <v>16</v>
      </c>
      <c r="J373" s="66" t="s">
        <v>312</v>
      </c>
      <c r="K373" s="69"/>
      <c r="L373" s="47" t="e">
        <v>#N/A</v>
      </c>
      <c r="M373" s="47" t="e">
        <v>#N/A</v>
      </c>
      <c r="N373" s="53" t="e">
        <v>#N/A</v>
      </c>
      <c r="P373" s="47">
        <f>+VLOOKUP(B373,'[1]MEGA nháp'!E$2:G$126,3,0)</f>
        <v>460688</v>
      </c>
      <c r="Q373" s="47">
        <f t="shared" si="11"/>
        <v>3</v>
      </c>
    </row>
    <row r="374" spans="1:17" hidden="1" outlineLevel="1" x14ac:dyDescent="0.25">
      <c r="A374" s="64">
        <v>45178</v>
      </c>
      <c r="B374" s="65">
        <v>54723</v>
      </c>
      <c r="C374" s="66" t="s">
        <v>194</v>
      </c>
      <c r="D374" s="66" t="s">
        <v>578</v>
      </c>
      <c r="E374" s="67">
        <v>1110580</v>
      </c>
      <c r="F374" s="68" t="s">
        <v>185</v>
      </c>
      <c r="G374" s="67">
        <v>88846</v>
      </c>
      <c r="H374" s="67">
        <f t="shared" si="10"/>
        <v>1199426</v>
      </c>
      <c r="I374" s="66" t="s">
        <v>18</v>
      </c>
      <c r="J374" s="66" t="s">
        <v>186</v>
      </c>
      <c r="K374" s="69"/>
      <c r="L374" s="47" t="e">
        <v>#N/A</v>
      </c>
      <c r="M374" s="47" t="e">
        <v>#N/A</v>
      </c>
      <c r="N374" s="53" t="e">
        <v>#N/A</v>
      </c>
      <c r="P374" s="47">
        <f>+VLOOKUP(B374,'[1]MEGA nháp'!E$2:G$126,3,0)</f>
        <v>1199421</v>
      </c>
      <c r="Q374" s="47">
        <f t="shared" si="11"/>
        <v>-5</v>
      </c>
    </row>
    <row r="375" spans="1:17" hidden="1" outlineLevel="1" x14ac:dyDescent="0.25">
      <c r="A375" s="64">
        <v>45178</v>
      </c>
      <c r="B375" s="65">
        <v>54724</v>
      </c>
      <c r="C375" s="66" t="s">
        <v>194</v>
      </c>
      <c r="D375" s="66" t="s">
        <v>579</v>
      </c>
      <c r="E375" s="67">
        <v>4960520</v>
      </c>
      <c r="F375" s="68" t="s">
        <v>185</v>
      </c>
      <c r="G375" s="67">
        <v>396842</v>
      </c>
      <c r="H375" s="67">
        <f t="shared" si="10"/>
        <v>5357362</v>
      </c>
      <c r="I375" s="66" t="s">
        <v>23</v>
      </c>
      <c r="J375" s="66" t="s">
        <v>211</v>
      </c>
      <c r="K375" s="69"/>
      <c r="L375" s="47" t="e">
        <v>#N/A</v>
      </c>
      <c r="M375" s="47" t="e">
        <v>#N/A</v>
      </c>
      <c r="N375" s="53" t="e">
        <v>#N/A</v>
      </c>
      <c r="P375" s="47">
        <f>+VLOOKUP(B375,'[1]MEGA nháp'!E$2:G$126,3,0)</f>
        <v>5357367</v>
      </c>
      <c r="Q375" s="47">
        <f t="shared" si="11"/>
        <v>5</v>
      </c>
    </row>
    <row r="376" spans="1:17" hidden="1" outlineLevel="1" x14ac:dyDescent="0.25">
      <c r="A376" s="64">
        <v>45178</v>
      </c>
      <c r="B376" s="65">
        <v>54725</v>
      </c>
      <c r="C376" s="66" t="s">
        <v>194</v>
      </c>
      <c r="D376" s="66" t="s">
        <v>580</v>
      </c>
      <c r="E376" s="67">
        <v>2579200</v>
      </c>
      <c r="F376" s="68" t="s">
        <v>185</v>
      </c>
      <c r="G376" s="67">
        <v>206336</v>
      </c>
      <c r="H376" s="67">
        <f t="shared" si="10"/>
        <v>2785536</v>
      </c>
      <c r="I376" s="66" t="s">
        <v>25</v>
      </c>
      <c r="J376" s="66" t="s">
        <v>307</v>
      </c>
      <c r="K376" s="69"/>
      <c r="L376" s="47" t="e">
        <v>#N/A</v>
      </c>
      <c r="M376" s="47" t="e">
        <v>#N/A</v>
      </c>
      <c r="N376" s="53" t="e">
        <v>#N/A</v>
      </c>
      <c r="P376" s="47">
        <f>+VLOOKUP(B376,'[1]MEGA nháp'!E$2:G$126,3,0)</f>
        <v>2785536</v>
      </c>
      <c r="Q376" s="47">
        <f t="shared" si="11"/>
        <v>0</v>
      </c>
    </row>
    <row r="377" spans="1:17" hidden="1" outlineLevel="1" x14ac:dyDescent="0.25">
      <c r="A377" s="64">
        <v>45178</v>
      </c>
      <c r="B377" s="65">
        <v>54726</v>
      </c>
      <c r="C377" s="66" t="s">
        <v>194</v>
      </c>
      <c r="D377" s="66" t="s">
        <v>581</v>
      </c>
      <c r="E377" s="67">
        <v>2123230</v>
      </c>
      <c r="F377" s="68" t="s">
        <v>185</v>
      </c>
      <c r="G377" s="67">
        <v>169858</v>
      </c>
      <c r="H377" s="67">
        <f t="shared" si="10"/>
        <v>2293088</v>
      </c>
      <c r="I377" s="66" t="s">
        <v>22</v>
      </c>
      <c r="J377" s="66" t="s">
        <v>182</v>
      </c>
      <c r="K377" s="69"/>
      <c r="L377" s="47" t="e">
        <v>#N/A</v>
      </c>
      <c r="M377" s="47" t="e">
        <v>#N/A</v>
      </c>
      <c r="N377" s="53" t="e">
        <v>#N/A</v>
      </c>
      <c r="P377" s="47">
        <f>+VLOOKUP(B377,'[1]MEGA nháp'!E$2:G$126,3,0)</f>
        <v>2293083</v>
      </c>
      <c r="Q377" s="47">
        <f t="shared" si="11"/>
        <v>-5</v>
      </c>
    </row>
    <row r="378" spans="1:17" hidden="1" outlineLevel="1" x14ac:dyDescent="0.25">
      <c r="A378" s="64">
        <v>45178</v>
      </c>
      <c r="B378" s="65">
        <v>54727</v>
      </c>
      <c r="C378" s="66" t="s">
        <v>194</v>
      </c>
      <c r="D378" s="66" t="s">
        <v>582</v>
      </c>
      <c r="E378" s="67">
        <v>1468620</v>
      </c>
      <c r="F378" s="68" t="s">
        <v>185</v>
      </c>
      <c r="G378" s="67">
        <v>117490</v>
      </c>
      <c r="H378" s="67">
        <f t="shared" si="10"/>
        <v>1586110</v>
      </c>
      <c r="I378" s="66" t="s">
        <v>20</v>
      </c>
      <c r="J378" s="66" t="s">
        <v>225</v>
      </c>
      <c r="K378" s="69"/>
      <c r="L378" s="47" t="e">
        <v>#N/A</v>
      </c>
      <c r="M378" s="47" t="e">
        <v>#N/A</v>
      </c>
      <c r="N378" s="53" t="e">
        <v>#N/A</v>
      </c>
      <c r="P378" s="47">
        <f>+VLOOKUP(B378,'[1]MEGA nháp'!E$2:G$126,3,0)</f>
        <v>1586115</v>
      </c>
      <c r="Q378" s="47">
        <f t="shared" si="11"/>
        <v>5</v>
      </c>
    </row>
    <row r="379" spans="1:17" hidden="1" outlineLevel="1" x14ac:dyDescent="0.25">
      <c r="A379" s="64">
        <v>45178</v>
      </c>
      <c r="B379" s="65">
        <v>54728</v>
      </c>
      <c r="C379" s="66" t="s">
        <v>194</v>
      </c>
      <c r="D379" s="66" t="s">
        <v>583</v>
      </c>
      <c r="E379" s="67">
        <v>1072050</v>
      </c>
      <c r="F379" s="68" t="s">
        <v>185</v>
      </c>
      <c r="G379" s="67">
        <v>85764</v>
      </c>
      <c r="H379" s="67">
        <f t="shared" si="10"/>
        <v>1157814</v>
      </c>
      <c r="I379" s="66" t="s">
        <v>20</v>
      </c>
      <c r="J379" s="66" t="s">
        <v>225</v>
      </c>
      <c r="K379" s="69"/>
      <c r="L379" s="47" t="e">
        <v>#N/A</v>
      </c>
      <c r="M379" s="47" t="e">
        <v>#N/A</v>
      </c>
      <c r="N379" s="53" t="e">
        <v>#N/A</v>
      </c>
      <c r="P379" s="47">
        <f>+VLOOKUP(B379,'[1]MEGA nháp'!E$2:G$126,3,0)</f>
        <v>1157814</v>
      </c>
      <c r="Q379" s="47">
        <f t="shared" si="11"/>
        <v>0</v>
      </c>
    </row>
    <row r="380" spans="1:17" hidden="1" outlineLevel="1" x14ac:dyDescent="0.25">
      <c r="A380" s="64">
        <v>45178</v>
      </c>
      <c r="B380" s="65">
        <v>54729</v>
      </c>
      <c r="C380" s="66" t="s">
        <v>194</v>
      </c>
      <c r="D380" s="66" t="s">
        <v>584</v>
      </c>
      <c r="E380" s="67">
        <v>13332835</v>
      </c>
      <c r="F380" s="68" t="s">
        <v>185</v>
      </c>
      <c r="G380" s="67">
        <v>1066627</v>
      </c>
      <c r="H380" s="67">
        <f t="shared" si="10"/>
        <v>14399462</v>
      </c>
      <c r="I380" s="66" t="s">
        <v>17</v>
      </c>
      <c r="J380" s="66" t="s">
        <v>199</v>
      </c>
      <c r="K380" s="69"/>
      <c r="L380" s="47" t="e">
        <v>#N/A</v>
      </c>
      <c r="M380" s="47" t="e">
        <v>#N/A</v>
      </c>
      <c r="N380" s="53" t="e">
        <v>#N/A</v>
      </c>
      <c r="P380" s="47">
        <f>+VLOOKUP(B380,'[1]MEGA nháp'!E$2:G$126,3,0)</f>
        <v>14399465</v>
      </c>
      <c r="Q380" s="47">
        <f t="shared" si="11"/>
        <v>3</v>
      </c>
    </row>
    <row r="381" spans="1:17" hidden="1" outlineLevel="1" x14ac:dyDescent="0.25">
      <c r="A381" s="64">
        <v>45178</v>
      </c>
      <c r="B381" s="65">
        <v>54732</v>
      </c>
      <c r="C381" s="66" t="s">
        <v>194</v>
      </c>
      <c r="D381" s="66" t="s">
        <v>585</v>
      </c>
      <c r="E381" s="67">
        <v>426560</v>
      </c>
      <c r="F381" s="68" t="s">
        <v>185</v>
      </c>
      <c r="G381" s="67">
        <v>34125</v>
      </c>
      <c r="H381" s="67">
        <f t="shared" si="10"/>
        <v>460685</v>
      </c>
      <c r="I381" s="66" t="s">
        <v>12</v>
      </c>
      <c r="J381" s="66" t="s">
        <v>193</v>
      </c>
      <c r="K381" s="69"/>
      <c r="L381" s="47" t="e">
        <v>#N/A</v>
      </c>
      <c r="M381" s="47" t="e">
        <v>#N/A</v>
      </c>
      <c r="N381" s="53" t="e">
        <v>#N/A</v>
      </c>
      <c r="P381" s="47">
        <f>+VLOOKUP(B381,'[1]MEGA nháp'!E$2:G$126,3,0)</f>
        <v>460688</v>
      </c>
      <c r="Q381" s="47">
        <f t="shared" si="11"/>
        <v>3</v>
      </c>
    </row>
    <row r="382" spans="1:17" hidden="1" outlineLevel="1" x14ac:dyDescent="0.25">
      <c r="A382" s="64">
        <v>45178</v>
      </c>
      <c r="B382" s="65">
        <v>54733</v>
      </c>
      <c r="C382" s="66" t="s">
        <v>194</v>
      </c>
      <c r="D382" s="66" t="s">
        <v>586</v>
      </c>
      <c r="E382" s="67">
        <v>9524420</v>
      </c>
      <c r="F382" s="68" t="s">
        <v>185</v>
      </c>
      <c r="G382" s="67">
        <v>761954</v>
      </c>
      <c r="H382" s="67">
        <f t="shared" si="10"/>
        <v>10286374</v>
      </c>
      <c r="I382" s="66" t="s">
        <v>12</v>
      </c>
      <c r="J382" s="66" t="s">
        <v>193</v>
      </c>
      <c r="K382" s="69"/>
      <c r="L382" s="47" t="e">
        <v>#N/A</v>
      </c>
      <c r="M382" s="47" t="e">
        <v>#N/A</v>
      </c>
      <c r="N382" s="53" t="e">
        <v>#N/A</v>
      </c>
      <c r="P382" s="47">
        <f>+VLOOKUP(B382,'[1]MEGA nháp'!E$2:G$126,3,0)</f>
        <v>10286379</v>
      </c>
      <c r="Q382" s="47">
        <f t="shared" si="11"/>
        <v>5</v>
      </c>
    </row>
    <row r="383" spans="1:17" hidden="1" outlineLevel="1" x14ac:dyDescent="0.25">
      <c r="A383" s="64">
        <v>45180</v>
      </c>
      <c r="B383" s="65" t="s">
        <v>587</v>
      </c>
      <c r="C383" s="66" t="s">
        <v>588</v>
      </c>
      <c r="D383" s="66" t="s">
        <v>589</v>
      </c>
      <c r="E383" s="67">
        <v>-1139453</v>
      </c>
      <c r="F383" s="68" t="s">
        <v>185</v>
      </c>
      <c r="G383" s="67">
        <v>-91156</v>
      </c>
      <c r="H383" s="67">
        <f t="shared" si="10"/>
        <v>-1230609</v>
      </c>
      <c r="I383" s="66" t="s">
        <v>13</v>
      </c>
      <c r="J383" s="66" t="s">
        <v>209</v>
      </c>
      <c r="K383" s="69"/>
      <c r="L383" s="47">
        <v>-1230609</v>
      </c>
      <c r="M383" s="47">
        <v>0</v>
      </c>
      <c r="N383" s="53">
        <v>45194</v>
      </c>
      <c r="P383" t="e">
        <f>+VLOOKUP(B383,'[1]MEGA nháp'!E$2:G$126,3,0)</f>
        <v>#N/A</v>
      </c>
      <c r="Q383" s="70" t="e">
        <f t="shared" si="11"/>
        <v>#N/A</v>
      </c>
    </row>
    <row r="384" spans="1:17" hidden="1" outlineLevel="1" x14ac:dyDescent="0.25">
      <c r="A384" s="64">
        <v>45180</v>
      </c>
      <c r="B384" s="65" t="s">
        <v>590</v>
      </c>
      <c r="C384" s="66" t="s">
        <v>400</v>
      </c>
      <c r="D384" s="66" t="s">
        <v>591</v>
      </c>
      <c r="E384" s="67">
        <v>-232337</v>
      </c>
      <c r="F384" s="68" t="s">
        <v>185</v>
      </c>
      <c r="G384" s="67">
        <v>-18587</v>
      </c>
      <c r="H384" s="67">
        <f t="shared" si="10"/>
        <v>-250924</v>
      </c>
      <c r="I384" s="66" t="s">
        <v>13</v>
      </c>
      <c r="J384" s="66" t="s">
        <v>209</v>
      </c>
      <c r="K384" s="69"/>
      <c r="L384" s="47">
        <v>-250924</v>
      </c>
      <c r="M384" s="47">
        <v>0</v>
      </c>
      <c r="N384" s="53">
        <v>45194</v>
      </c>
      <c r="P384" t="e">
        <f>+VLOOKUP(B384,'[1]MEGA nháp'!E$2:G$126,3,0)</f>
        <v>#N/A</v>
      </c>
      <c r="Q384" s="70" t="e">
        <f t="shared" si="11"/>
        <v>#N/A</v>
      </c>
    </row>
    <row r="385" spans="1:17" hidden="1" outlineLevel="1" x14ac:dyDescent="0.25">
      <c r="A385" s="64">
        <v>45180</v>
      </c>
      <c r="B385" s="65">
        <v>594</v>
      </c>
      <c r="C385" s="66" t="s">
        <v>187</v>
      </c>
      <c r="D385" s="66" t="s">
        <v>553</v>
      </c>
      <c r="E385" s="67">
        <v>-363000</v>
      </c>
      <c r="F385" s="68" t="s">
        <v>185</v>
      </c>
      <c r="G385" s="67">
        <v>-29040</v>
      </c>
      <c r="H385" s="67">
        <f t="shared" si="10"/>
        <v>-392040</v>
      </c>
      <c r="I385" s="66" t="s">
        <v>24</v>
      </c>
      <c r="J385" s="66" t="s">
        <v>189</v>
      </c>
      <c r="K385" s="69"/>
      <c r="L385" s="47">
        <v>-392040</v>
      </c>
      <c r="M385" s="47">
        <v>0</v>
      </c>
      <c r="N385" s="53">
        <v>45194</v>
      </c>
      <c r="P385" t="e">
        <f>+VLOOKUP(B385,'[1]MEGA nháp'!E$2:G$126,3,0)</f>
        <v>#N/A</v>
      </c>
      <c r="Q385" s="70" t="e">
        <f t="shared" si="11"/>
        <v>#N/A</v>
      </c>
    </row>
    <row r="386" spans="1:17" hidden="1" outlineLevel="1" x14ac:dyDescent="0.25">
      <c r="A386" s="64">
        <v>45181</v>
      </c>
      <c r="B386" s="65" t="s">
        <v>592</v>
      </c>
      <c r="C386" s="66" t="s">
        <v>183</v>
      </c>
      <c r="D386" s="66" t="s">
        <v>593</v>
      </c>
      <c r="E386" s="67">
        <v>-724353</v>
      </c>
      <c r="F386" s="68" t="s">
        <v>185</v>
      </c>
      <c r="G386" s="67">
        <v>-57948</v>
      </c>
      <c r="H386" s="67">
        <f t="shared" ref="H386:H449" si="12">+E386+G386</f>
        <v>-782301</v>
      </c>
      <c r="I386" s="66" t="s">
        <v>18</v>
      </c>
      <c r="J386" s="66" t="s">
        <v>186</v>
      </c>
      <c r="K386" s="69"/>
      <c r="L386" s="47">
        <v>-782301</v>
      </c>
      <c r="M386" s="47">
        <v>0</v>
      </c>
      <c r="N386" s="53">
        <v>45194</v>
      </c>
      <c r="P386" t="e">
        <f>+VLOOKUP(B386,'[1]MEGA nháp'!E$2:G$126,3,0)</f>
        <v>#N/A</v>
      </c>
      <c r="Q386" s="70" t="e">
        <f t="shared" si="11"/>
        <v>#N/A</v>
      </c>
    </row>
    <row r="387" spans="1:17" hidden="1" outlineLevel="1" x14ac:dyDescent="0.25">
      <c r="A387" s="64">
        <v>45182</v>
      </c>
      <c r="B387" s="65">
        <v>299</v>
      </c>
      <c r="C387" s="66" t="s">
        <v>413</v>
      </c>
      <c r="D387" s="66" t="s">
        <v>594</v>
      </c>
      <c r="E387" s="67">
        <v>-181500</v>
      </c>
      <c r="F387" s="68" t="s">
        <v>185</v>
      </c>
      <c r="G387" s="67">
        <v>-14520</v>
      </c>
      <c r="H387" s="67">
        <f t="shared" si="12"/>
        <v>-196020</v>
      </c>
      <c r="I387" s="66" t="s">
        <v>16</v>
      </c>
      <c r="J387" s="66" t="s">
        <v>312</v>
      </c>
      <c r="K387" s="69"/>
      <c r="L387" s="47">
        <v>-196020</v>
      </c>
      <c r="M387" s="47">
        <v>0</v>
      </c>
      <c r="N387" s="53">
        <v>45194</v>
      </c>
      <c r="P387" t="e">
        <f>+VLOOKUP(B387,'[1]MEGA nháp'!E$2:G$126,3,0)</f>
        <v>#N/A</v>
      </c>
      <c r="Q387" s="70" t="e">
        <f t="shared" ref="Q387:Q450" si="13">+P387-H387</f>
        <v>#N/A</v>
      </c>
    </row>
    <row r="388" spans="1:17" hidden="1" outlineLevel="1" x14ac:dyDescent="0.25">
      <c r="A388" s="64">
        <v>45182</v>
      </c>
      <c r="B388" s="65">
        <v>428</v>
      </c>
      <c r="C388" s="66" t="s">
        <v>239</v>
      </c>
      <c r="D388" s="66" t="s">
        <v>595</v>
      </c>
      <c r="E388" s="67">
        <v>-621003</v>
      </c>
      <c r="F388" s="68" t="s">
        <v>185</v>
      </c>
      <c r="G388" s="67">
        <v>-49681</v>
      </c>
      <c r="H388" s="67">
        <f t="shared" si="12"/>
        <v>-670684</v>
      </c>
      <c r="I388" s="66" t="s">
        <v>14</v>
      </c>
      <c r="J388" s="66" t="s">
        <v>241</v>
      </c>
      <c r="K388" s="69"/>
      <c r="L388" s="47">
        <v>-670683</v>
      </c>
      <c r="M388" s="47">
        <v>1</v>
      </c>
      <c r="N388" s="53">
        <v>45194</v>
      </c>
      <c r="P388" t="e">
        <f>+VLOOKUP(B388,'[1]MEGA nháp'!E$2:G$126,3,0)</f>
        <v>#N/A</v>
      </c>
      <c r="Q388" s="70" t="e">
        <f t="shared" si="13"/>
        <v>#N/A</v>
      </c>
    </row>
    <row r="389" spans="1:17" hidden="1" outlineLevel="1" x14ac:dyDescent="0.25">
      <c r="A389" s="64">
        <v>45185</v>
      </c>
      <c r="B389" s="65">
        <v>56224</v>
      </c>
      <c r="C389" s="66" t="s">
        <v>194</v>
      </c>
      <c r="D389" s="66" t="s">
        <v>596</v>
      </c>
      <c r="E389" s="67">
        <v>3491900</v>
      </c>
      <c r="F389" s="68" t="s">
        <v>185</v>
      </c>
      <c r="G389" s="67">
        <v>279352</v>
      </c>
      <c r="H389" s="67">
        <f t="shared" si="12"/>
        <v>3771252</v>
      </c>
      <c r="I389" s="66" t="s">
        <v>21</v>
      </c>
      <c r="J389" s="66" t="s">
        <v>279</v>
      </c>
      <c r="K389" s="69"/>
      <c r="L389" s="47" t="e">
        <v>#N/A</v>
      </c>
      <c r="M389" s="47" t="e">
        <v>#N/A</v>
      </c>
      <c r="N389" s="53" t="e">
        <v>#N/A</v>
      </c>
      <c r="P389" s="47">
        <f>+VLOOKUP(B389,'[1]MEGA nháp'!E$2:G$126,3,0)</f>
        <v>3771252</v>
      </c>
      <c r="Q389" s="47">
        <f t="shared" si="13"/>
        <v>0</v>
      </c>
    </row>
    <row r="390" spans="1:17" hidden="1" outlineLevel="1" x14ac:dyDescent="0.25">
      <c r="A390" s="64">
        <v>45185</v>
      </c>
      <c r="B390" s="65">
        <v>56225</v>
      </c>
      <c r="C390" s="66" t="s">
        <v>194</v>
      </c>
      <c r="D390" s="66" t="s">
        <v>597</v>
      </c>
      <c r="E390" s="67">
        <v>1110580</v>
      </c>
      <c r="F390" s="68" t="s">
        <v>185</v>
      </c>
      <c r="G390" s="67">
        <v>88846</v>
      </c>
      <c r="H390" s="67">
        <f t="shared" si="12"/>
        <v>1199426</v>
      </c>
      <c r="I390" s="66" t="s">
        <v>14</v>
      </c>
      <c r="J390" s="66" t="s">
        <v>241</v>
      </c>
      <c r="K390" s="69"/>
      <c r="L390" s="47" t="e">
        <v>#N/A</v>
      </c>
      <c r="M390" s="47" t="e">
        <v>#N/A</v>
      </c>
      <c r="N390" s="53" t="e">
        <v>#N/A</v>
      </c>
      <c r="P390" s="47">
        <f>+VLOOKUP(B390,'[1]MEGA nháp'!E$2:G$126,3,0)</f>
        <v>1199421</v>
      </c>
      <c r="Q390" s="47">
        <f t="shared" si="13"/>
        <v>-5</v>
      </c>
    </row>
    <row r="391" spans="1:17" hidden="1" outlineLevel="1" x14ac:dyDescent="0.25">
      <c r="A391" s="64">
        <v>45185</v>
      </c>
      <c r="B391" s="65">
        <v>56226</v>
      </c>
      <c r="C391" s="66" t="s">
        <v>194</v>
      </c>
      <c r="D391" s="66" t="s">
        <v>598</v>
      </c>
      <c r="E391" s="67">
        <v>170624</v>
      </c>
      <c r="F391" s="68" t="s">
        <v>185</v>
      </c>
      <c r="G391" s="67">
        <v>13650</v>
      </c>
      <c r="H391" s="67">
        <f t="shared" si="12"/>
        <v>184274</v>
      </c>
      <c r="I391" s="66" t="s">
        <v>14</v>
      </c>
      <c r="J391" s="66" t="s">
        <v>241</v>
      </c>
      <c r="K391" s="69"/>
      <c r="L391" s="47" t="e">
        <v>#N/A</v>
      </c>
      <c r="M391" s="47" t="e">
        <v>#N/A</v>
      </c>
      <c r="N391" s="53" t="e">
        <v>#N/A</v>
      </c>
      <c r="P391" s="47">
        <f>+VLOOKUP(B391,'[1]MEGA nháp'!E$2:G$126,3,0)</f>
        <v>184275</v>
      </c>
      <c r="Q391" s="47">
        <f t="shared" si="13"/>
        <v>1</v>
      </c>
    </row>
    <row r="392" spans="1:17" hidden="1" outlineLevel="1" x14ac:dyDescent="0.25">
      <c r="A392" s="64">
        <v>45185</v>
      </c>
      <c r="B392" s="65">
        <v>56227</v>
      </c>
      <c r="C392" s="66" t="s">
        <v>194</v>
      </c>
      <c r="D392" s="66" t="s">
        <v>599</v>
      </c>
      <c r="E392" s="67">
        <v>7021520</v>
      </c>
      <c r="F392" s="68" t="s">
        <v>185</v>
      </c>
      <c r="G392" s="67">
        <v>561722</v>
      </c>
      <c r="H392" s="67">
        <f t="shared" si="12"/>
        <v>7583242</v>
      </c>
      <c r="I392" s="66" t="s">
        <v>12</v>
      </c>
      <c r="J392" s="66" t="s">
        <v>193</v>
      </c>
      <c r="K392" s="69"/>
      <c r="L392" s="47" t="e">
        <v>#N/A</v>
      </c>
      <c r="M392" s="47" t="e">
        <v>#N/A</v>
      </c>
      <c r="N392" s="53" t="e">
        <v>#N/A</v>
      </c>
      <c r="P392" s="47">
        <f>+VLOOKUP(B392,'[1]MEGA nháp'!E$2:G$126,3,0)</f>
        <v>7583247</v>
      </c>
      <c r="Q392" s="47">
        <f t="shared" si="13"/>
        <v>5</v>
      </c>
    </row>
    <row r="393" spans="1:17" hidden="1" outlineLevel="1" x14ac:dyDescent="0.25">
      <c r="A393" s="64">
        <v>45185</v>
      </c>
      <c r="B393" s="65">
        <v>56228</v>
      </c>
      <c r="C393" s="66" t="s">
        <v>194</v>
      </c>
      <c r="D393" s="66" t="s">
        <v>600</v>
      </c>
      <c r="E393" s="67">
        <v>3612720</v>
      </c>
      <c r="F393" s="68" t="s">
        <v>185</v>
      </c>
      <c r="G393" s="67">
        <v>289018</v>
      </c>
      <c r="H393" s="67">
        <f t="shared" si="12"/>
        <v>3901738</v>
      </c>
      <c r="I393" s="66" t="s">
        <v>12</v>
      </c>
      <c r="J393" s="66" t="s">
        <v>193</v>
      </c>
      <c r="K393" s="69"/>
      <c r="L393" s="47" t="e">
        <v>#N/A</v>
      </c>
      <c r="M393" s="47" t="e">
        <v>#N/A</v>
      </c>
      <c r="N393" s="53" t="e">
        <v>#N/A</v>
      </c>
      <c r="P393" s="47">
        <f>+VLOOKUP(B393,'[1]MEGA nháp'!E$2:G$126,3,0)</f>
        <v>3901743</v>
      </c>
      <c r="Q393" s="47">
        <f t="shared" si="13"/>
        <v>5</v>
      </c>
    </row>
    <row r="394" spans="1:17" hidden="1" outlineLevel="1" x14ac:dyDescent="0.25">
      <c r="A394" s="64">
        <v>45185</v>
      </c>
      <c r="B394" s="65">
        <v>56229</v>
      </c>
      <c r="C394" s="66" t="s">
        <v>194</v>
      </c>
      <c r="D394" s="66" t="s">
        <v>601</v>
      </c>
      <c r="E394" s="67">
        <v>2381320</v>
      </c>
      <c r="F394" s="68" t="s">
        <v>185</v>
      </c>
      <c r="G394" s="67">
        <v>190506</v>
      </c>
      <c r="H394" s="67">
        <f t="shared" si="12"/>
        <v>2571826</v>
      </c>
      <c r="I394" s="66" t="s">
        <v>16</v>
      </c>
      <c r="J394" s="66" t="s">
        <v>312</v>
      </c>
      <c r="K394" s="69"/>
      <c r="L394" s="47" t="e">
        <v>#N/A</v>
      </c>
      <c r="M394" s="47" t="e">
        <v>#N/A</v>
      </c>
      <c r="N394" s="53" t="e">
        <v>#N/A</v>
      </c>
      <c r="P394" s="47">
        <f>+VLOOKUP(B394,'[1]MEGA nháp'!E$2:G$126,3,0)</f>
        <v>2571831</v>
      </c>
      <c r="Q394" s="47">
        <f t="shared" si="13"/>
        <v>5</v>
      </c>
    </row>
    <row r="395" spans="1:17" hidden="1" outlineLevel="1" x14ac:dyDescent="0.25">
      <c r="A395" s="64">
        <v>45185</v>
      </c>
      <c r="B395" s="65">
        <v>56230</v>
      </c>
      <c r="C395" s="66" t="s">
        <v>194</v>
      </c>
      <c r="D395" s="66" t="s">
        <v>602</v>
      </c>
      <c r="E395" s="67">
        <v>2381320</v>
      </c>
      <c r="F395" s="68" t="s">
        <v>185</v>
      </c>
      <c r="G395" s="67">
        <v>190506</v>
      </c>
      <c r="H395" s="67">
        <f t="shared" si="12"/>
        <v>2571826</v>
      </c>
      <c r="I395" s="66" t="s">
        <v>18</v>
      </c>
      <c r="J395" s="66" t="s">
        <v>186</v>
      </c>
      <c r="K395" s="69"/>
      <c r="L395" s="47" t="e">
        <v>#N/A</v>
      </c>
      <c r="M395" s="47" t="e">
        <v>#N/A</v>
      </c>
      <c r="N395" s="53" t="e">
        <v>#N/A</v>
      </c>
      <c r="P395" s="47">
        <f>+VLOOKUP(B395,'[1]MEGA nháp'!E$2:G$126,3,0)</f>
        <v>2571831</v>
      </c>
      <c r="Q395" s="47">
        <f t="shared" si="13"/>
        <v>5</v>
      </c>
    </row>
    <row r="396" spans="1:17" hidden="1" outlineLevel="1" x14ac:dyDescent="0.25">
      <c r="A396" s="64">
        <v>45185</v>
      </c>
      <c r="B396" s="65">
        <v>56231</v>
      </c>
      <c r="C396" s="66" t="s">
        <v>194</v>
      </c>
      <c r="D396" s="66" t="s">
        <v>603</v>
      </c>
      <c r="E396" s="67">
        <v>1309220</v>
      </c>
      <c r="F396" s="68" t="s">
        <v>185</v>
      </c>
      <c r="G396" s="67">
        <v>104738</v>
      </c>
      <c r="H396" s="67">
        <f t="shared" si="12"/>
        <v>1413958</v>
      </c>
      <c r="I396" s="66" t="s">
        <v>23</v>
      </c>
      <c r="J396" s="66" t="s">
        <v>211</v>
      </c>
      <c r="K396" s="69"/>
      <c r="L396" s="47" t="e">
        <v>#N/A</v>
      </c>
      <c r="M396" s="47" t="e">
        <v>#N/A</v>
      </c>
      <c r="N396" s="53" t="e">
        <v>#N/A</v>
      </c>
      <c r="P396" s="47">
        <f>+VLOOKUP(B396,'[1]MEGA nháp'!E$2:G$126,3,0)</f>
        <v>1413963</v>
      </c>
      <c r="Q396" s="47">
        <f t="shared" si="13"/>
        <v>5</v>
      </c>
    </row>
    <row r="397" spans="1:17" hidden="1" outlineLevel="1" x14ac:dyDescent="0.25">
      <c r="A397" s="64">
        <v>45185</v>
      </c>
      <c r="B397" s="65">
        <v>56232</v>
      </c>
      <c r="C397" s="66" t="s">
        <v>194</v>
      </c>
      <c r="D397" s="66" t="s">
        <v>604</v>
      </c>
      <c r="E397" s="67">
        <v>3292560</v>
      </c>
      <c r="F397" s="68" t="s">
        <v>185</v>
      </c>
      <c r="G397" s="67">
        <v>263405</v>
      </c>
      <c r="H397" s="67">
        <f t="shared" si="12"/>
        <v>3555965</v>
      </c>
      <c r="I397" s="66" t="s">
        <v>22</v>
      </c>
      <c r="J397" s="66" t="s">
        <v>182</v>
      </c>
      <c r="K397" s="69"/>
      <c r="L397" s="47" t="e">
        <v>#N/A</v>
      </c>
      <c r="M397" s="47" t="e">
        <v>#N/A</v>
      </c>
      <c r="N397" s="53" t="e">
        <v>#N/A</v>
      </c>
      <c r="P397" s="47">
        <f>+VLOOKUP(B397,'[1]MEGA nháp'!E$2:G$126,3,0)</f>
        <v>3555968</v>
      </c>
      <c r="Q397" s="47">
        <f t="shared" si="13"/>
        <v>3</v>
      </c>
    </row>
    <row r="398" spans="1:17" hidden="1" outlineLevel="1" x14ac:dyDescent="0.25">
      <c r="A398" s="64">
        <v>45185</v>
      </c>
      <c r="B398" s="65">
        <v>56233</v>
      </c>
      <c r="C398" s="66" t="s">
        <v>194</v>
      </c>
      <c r="D398" s="66" t="s">
        <v>605</v>
      </c>
      <c r="E398" s="67">
        <v>4839600</v>
      </c>
      <c r="F398" s="68" t="s">
        <v>185</v>
      </c>
      <c r="G398" s="67">
        <v>387168</v>
      </c>
      <c r="H398" s="67">
        <f t="shared" si="12"/>
        <v>5226768</v>
      </c>
      <c r="I398" s="66" t="s">
        <v>17</v>
      </c>
      <c r="J398" s="66" t="s">
        <v>199</v>
      </c>
      <c r="K398" s="69"/>
      <c r="L398" s="47" t="e">
        <v>#N/A</v>
      </c>
      <c r="M398" s="47" t="e">
        <v>#N/A</v>
      </c>
      <c r="N398" s="53" t="e">
        <v>#N/A</v>
      </c>
      <c r="P398" s="47">
        <f>+VLOOKUP(B398,'[1]MEGA nháp'!E$2:G$126,3,0)</f>
        <v>5226768</v>
      </c>
      <c r="Q398" s="47">
        <f t="shared" si="13"/>
        <v>0</v>
      </c>
    </row>
    <row r="399" spans="1:17" hidden="1" outlineLevel="1" x14ac:dyDescent="0.25">
      <c r="A399" s="64">
        <v>45185</v>
      </c>
      <c r="B399" s="65">
        <v>56234</v>
      </c>
      <c r="C399" s="66" t="s">
        <v>194</v>
      </c>
      <c r="D399" s="66" t="s">
        <v>606</v>
      </c>
      <c r="E399" s="67">
        <v>426560</v>
      </c>
      <c r="F399" s="68" t="s">
        <v>185</v>
      </c>
      <c r="G399" s="67">
        <v>34125</v>
      </c>
      <c r="H399" s="67">
        <f t="shared" si="12"/>
        <v>460685</v>
      </c>
      <c r="I399" s="66" t="s">
        <v>19</v>
      </c>
      <c r="J399" s="66" t="s">
        <v>247</v>
      </c>
      <c r="K399" s="69"/>
      <c r="L399" s="47" t="e">
        <v>#N/A</v>
      </c>
      <c r="M399" s="47" t="e">
        <v>#N/A</v>
      </c>
      <c r="N399" s="53" t="e">
        <v>#N/A</v>
      </c>
      <c r="P399" s="47">
        <f>+VLOOKUP(B399,'[1]MEGA nháp'!E$2:G$126,3,0)</f>
        <v>460688</v>
      </c>
      <c r="Q399" s="47">
        <f t="shared" si="13"/>
        <v>3</v>
      </c>
    </row>
    <row r="400" spans="1:17" hidden="1" outlineLevel="1" x14ac:dyDescent="0.25">
      <c r="A400" s="64">
        <v>45185</v>
      </c>
      <c r="B400" s="65">
        <v>56235</v>
      </c>
      <c r="C400" s="66" t="s">
        <v>194</v>
      </c>
      <c r="D400" s="66" t="s">
        <v>607</v>
      </c>
      <c r="E400" s="67">
        <v>1110580</v>
      </c>
      <c r="F400" s="68" t="s">
        <v>185</v>
      </c>
      <c r="G400" s="67">
        <v>88846</v>
      </c>
      <c r="H400" s="67">
        <f t="shared" si="12"/>
        <v>1199426</v>
      </c>
      <c r="I400" s="66" t="s">
        <v>13</v>
      </c>
      <c r="J400" s="66" t="s">
        <v>209</v>
      </c>
      <c r="K400" s="69"/>
      <c r="L400" s="47">
        <v>1199421</v>
      </c>
      <c r="M400" s="47">
        <v>-5</v>
      </c>
      <c r="N400" s="53">
        <v>45209</v>
      </c>
      <c r="P400">
        <f>+VLOOKUP(B400,'[1]MEGA nháp'!E$2:G$126,3,0)</f>
        <v>1199421</v>
      </c>
      <c r="Q400" s="70">
        <f t="shared" si="13"/>
        <v>-5</v>
      </c>
    </row>
    <row r="401" spans="1:17" hidden="1" outlineLevel="1" x14ac:dyDescent="0.25">
      <c r="A401" s="64">
        <v>45185</v>
      </c>
      <c r="B401" s="65">
        <v>56236</v>
      </c>
      <c r="C401" s="66" t="s">
        <v>194</v>
      </c>
      <c r="D401" s="66" t="s">
        <v>608</v>
      </c>
      <c r="E401" s="67">
        <v>4337191</v>
      </c>
      <c r="F401" s="68" t="s">
        <v>185</v>
      </c>
      <c r="G401" s="67">
        <v>346975</v>
      </c>
      <c r="H401" s="67">
        <f t="shared" si="12"/>
        <v>4684166</v>
      </c>
      <c r="I401" s="66" t="s">
        <v>13</v>
      </c>
      <c r="J401" s="66" t="s">
        <v>209</v>
      </c>
      <c r="K401" s="69"/>
      <c r="L401" s="47">
        <v>4684163</v>
      </c>
      <c r="M401" s="47">
        <v>-3</v>
      </c>
      <c r="N401" s="53">
        <v>45209</v>
      </c>
      <c r="P401">
        <f>+VLOOKUP(B401,'[1]MEGA nháp'!E$2:G$126,3,0)</f>
        <v>4684163</v>
      </c>
      <c r="Q401" s="70">
        <f t="shared" si="13"/>
        <v>-3</v>
      </c>
    </row>
    <row r="402" spans="1:17" hidden="1" outlineLevel="1" x14ac:dyDescent="0.25">
      <c r="A402" s="64">
        <v>45185</v>
      </c>
      <c r="B402" s="65">
        <v>56237</v>
      </c>
      <c r="C402" s="66" t="s">
        <v>194</v>
      </c>
      <c r="D402" s="66" t="s">
        <v>609</v>
      </c>
      <c r="E402" s="67">
        <v>2588315</v>
      </c>
      <c r="F402" s="68" t="s">
        <v>185</v>
      </c>
      <c r="G402" s="67">
        <v>207065</v>
      </c>
      <c r="H402" s="67">
        <f t="shared" si="12"/>
        <v>2795380</v>
      </c>
      <c r="I402" s="66" t="s">
        <v>13</v>
      </c>
      <c r="J402" s="66" t="s">
        <v>209</v>
      </c>
      <c r="K402" s="69"/>
      <c r="L402" s="47" t="e">
        <v>#N/A</v>
      </c>
      <c r="M402" s="47" t="e">
        <v>#N/A</v>
      </c>
      <c r="N402" s="53" t="e">
        <v>#N/A</v>
      </c>
      <c r="P402" s="47">
        <f>+VLOOKUP(B402,'[1]MEGA nháp'!E$2:G$126,3,0)</f>
        <v>2795378</v>
      </c>
      <c r="Q402" s="47">
        <f t="shared" si="13"/>
        <v>-2</v>
      </c>
    </row>
    <row r="403" spans="1:17" hidden="1" outlineLevel="1" x14ac:dyDescent="0.25">
      <c r="A403" s="64">
        <v>45185</v>
      </c>
      <c r="B403" s="65">
        <v>56238</v>
      </c>
      <c r="C403" s="66" t="s">
        <v>194</v>
      </c>
      <c r="D403" s="66" t="s">
        <v>610</v>
      </c>
      <c r="E403" s="67">
        <v>426560</v>
      </c>
      <c r="F403" s="68" t="s">
        <v>185</v>
      </c>
      <c r="G403" s="67">
        <v>34125</v>
      </c>
      <c r="H403" s="67">
        <f t="shared" si="12"/>
        <v>460685</v>
      </c>
      <c r="I403" s="66" t="s">
        <v>13</v>
      </c>
      <c r="J403" s="66" t="s">
        <v>209</v>
      </c>
      <c r="K403" s="69"/>
      <c r="L403" s="47" t="e">
        <v>#N/A</v>
      </c>
      <c r="M403" s="47" t="e">
        <v>#N/A</v>
      </c>
      <c r="N403" s="53" t="e">
        <v>#N/A</v>
      </c>
      <c r="P403" s="47">
        <f>+VLOOKUP(B403,'[1]MEGA nháp'!E$2:G$126,3,0)</f>
        <v>460688</v>
      </c>
      <c r="Q403" s="47">
        <f t="shared" si="13"/>
        <v>3</v>
      </c>
    </row>
    <row r="404" spans="1:17" hidden="1" outlineLevel="1" x14ac:dyDescent="0.25">
      <c r="A404" s="64">
        <v>45185</v>
      </c>
      <c r="B404" s="65">
        <v>56239</v>
      </c>
      <c r="C404" s="66" t="s">
        <v>194</v>
      </c>
      <c r="D404" s="66" t="s">
        <v>611</v>
      </c>
      <c r="E404" s="67">
        <v>5552900</v>
      </c>
      <c r="F404" s="68" t="s">
        <v>185</v>
      </c>
      <c r="G404" s="67">
        <v>444232</v>
      </c>
      <c r="H404" s="67">
        <f t="shared" si="12"/>
        <v>5997132</v>
      </c>
      <c r="I404" s="66" t="s">
        <v>13</v>
      </c>
      <c r="J404" s="66" t="s">
        <v>209</v>
      </c>
      <c r="K404" s="69"/>
      <c r="L404" s="47" t="e">
        <v>#N/A</v>
      </c>
      <c r="M404" s="47" t="e">
        <v>#N/A</v>
      </c>
      <c r="N404" s="53" t="e">
        <v>#N/A</v>
      </c>
      <c r="P404" s="47">
        <f>+VLOOKUP(B404,'[1]MEGA nháp'!E$2:G$126,3,0)</f>
        <v>5997132</v>
      </c>
      <c r="Q404" s="47">
        <f t="shared" si="13"/>
        <v>0</v>
      </c>
    </row>
    <row r="405" spans="1:17" hidden="1" outlineLevel="1" x14ac:dyDescent="0.25">
      <c r="A405" s="64">
        <v>45187</v>
      </c>
      <c r="B405" s="65" t="s">
        <v>612</v>
      </c>
      <c r="C405" s="66" t="s">
        <v>415</v>
      </c>
      <c r="D405" s="66" t="s">
        <v>613</v>
      </c>
      <c r="E405" s="67">
        <v>-709448</v>
      </c>
      <c r="F405" s="68" t="s">
        <v>185</v>
      </c>
      <c r="G405" s="67">
        <v>-56755</v>
      </c>
      <c r="H405" s="67">
        <f t="shared" si="12"/>
        <v>-766203</v>
      </c>
      <c r="I405" s="66" t="s">
        <v>15</v>
      </c>
      <c r="J405" s="66" t="s">
        <v>217</v>
      </c>
      <c r="K405" s="69"/>
      <c r="L405" s="47">
        <v>-766204</v>
      </c>
      <c r="M405" s="47">
        <v>-1</v>
      </c>
      <c r="N405" s="53">
        <v>45194</v>
      </c>
      <c r="P405" t="e">
        <f>+VLOOKUP(B405,'[1]MEGA nháp'!E$2:G$126,3,0)</f>
        <v>#N/A</v>
      </c>
      <c r="Q405" s="70" t="e">
        <f t="shared" si="13"/>
        <v>#N/A</v>
      </c>
    </row>
    <row r="406" spans="1:17" hidden="1" outlineLevel="1" x14ac:dyDescent="0.25">
      <c r="A406" s="64">
        <v>45188</v>
      </c>
      <c r="B406" s="65">
        <v>8364</v>
      </c>
      <c r="C406" s="66"/>
      <c r="D406" s="66" t="s">
        <v>614</v>
      </c>
      <c r="E406" s="67">
        <v>-3803157</v>
      </c>
      <c r="F406" s="68" t="s">
        <v>185</v>
      </c>
      <c r="G406" s="67">
        <v>-304252</v>
      </c>
      <c r="H406" s="67">
        <f t="shared" si="12"/>
        <v>-4107409</v>
      </c>
      <c r="I406" s="66" t="s">
        <v>12</v>
      </c>
      <c r="J406" s="66" t="s">
        <v>193</v>
      </c>
      <c r="K406" s="69"/>
      <c r="L406" s="47">
        <v>-4107410</v>
      </c>
      <c r="M406" s="47">
        <v>-1</v>
      </c>
      <c r="N406" s="53">
        <v>45194</v>
      </c>
      <c r="P406" t="e">
        <f>+VLOOKUP(B406,'[1]MEGA nháp'!E$2:G$126,3,0)</f>
        <v>#N/A</v>
      </c>
      <c r="Q406" s="70" t="e">
        <f t="shared" si="13"/>
        <v>#N/A</v>
      </c>
    </row>
    <row r="407" spans="1:17" hidden="1" outlineLevel="1" x14ac:dyDescent="0.25">
      <c r="A407" s="64">
        <v>45190</v>
      </c>
      <c r="B407" s="65" t="s">
        <v>615</v>
      </c>
      <c r="C407" s="66" t="s">
        <v>179</v>
      </c>
      <c r="D407" s="66" t="s">
        <v>616</v>
      </c>
      <c r="E407" s="67">
        <v>-280978</v>
      </c>
      <c r="F407" s="68" t="s">
        <v>185</v>
      </c>
      <c r="G407" s="67">
        <v>-22479</v>
      </c>
      <c r="H407" s="67">
        <f t="shared" si="12"/>
        <v>-303457</v>
      </c>
      <c r="I407" s="66" t="s">
        <v>22</v>
      </c>
      <c r="J407" s="66" t="s">
        <v>182</v>
      </c>
      <c r="K407" s="69"/>
      <c r="L407" s="47">
        <v>-303456</v>
      </c>
      <c r="M407" s="47">
        <v>1</v>
      </c>
      <c r="N407" s="53">
        <v>45194</v>
      </c>
      <c r="P407" t="e">
        <f>+VLOOKUP(B407,'[1]MEGA nháp'!E$2:G$126,3,0)</f>
        <v>#N/A</v>
      </c>
      <c r="Q407" s="70" t="e">
        <f t="shared" si="13"/>
        <v>#N/A</v>
      </c>
    </row>
    <row r="408" spans="1:17" hidden="1" outlineLevel="1" x14ac:dyDescent="0.25">
      <c r="A408" s="64">
        <v>45192</v>
      </c>
      <c r="B408" s="65">
        <v>57678</v>
      </c>
      <c r="C408" s="66" t="s">
        <v>194</v>
      </c>
      <c r="D408" s="66" t="s">
        <v>617</v>
      </c>
      <c r="E408" s="67">
        <v>2937240</v>
      </c>
      <c r="F408" s="68" t="s">
        <v>185</v>
      </c>
      <c r="G408" s="67">
        <v>234979</v>
      </c>
      <c r="H408" s="67">
        <f t="shared" si="12"/>
        <v>3172219</v>
      </c>
      <c r="I408" s="66" t="s">
        <v>12</v>
      </c>
      <c r="J408" s="66" t="s">
        <v>193</v>
      </c>
      <c r="K408" s="69"/>
      <c r="L408" s="47" t="e">
        <v>#N/A</v>
      </c>
      <c r="M408" s="47" t="e">
        <v>#N/A</v>
      </c>
      <c r="N408" s="53" t="e">
        <v>#N/A</v>
      </c>
      <c r="P408" s="47">
        <f>+VLOOKUP(B408,'[1]MEGA nháp'!E$2:G$126,3,0)</f>
        <v>3172217</v>
      </c>
      <c r="Q408" s="47">
        <f t="shared" si="13"/>
        <v>-2</v>
      </c>
    </row>
    <row r="409" spans="1:17" hidden="1" outlineLevel="1" x14ac:dyDescent="0.25">
      <c r="A409" s="64">
        <v>45192</v>
      </c>
      <c r="B409" s="65">
        <v>57679</v>
      </c>
      <c r="C409" s="66" t="s">
        <v>194</v>
      </c>
      <c r="D409" s="66" t="s">
        <v>618</v>
      </c>
      <c r="E409" s="67">
        <v>426560</v>
      </c>
      <c r="F409" s="68" t="s">
        <v>185</v>
      </c>
      <c r="G409" s="67">
        <v>34125</v>
      </c>
      <c r="H409" s="67">
        <f t="shared" si="12"/>
        <v>460685</v>
      </c>
      <c r="I409" s="66" t="s">
        <v>12</v>
      </c>
      <c r="J409" s="66" t="s">
        <v>193</v>
      </c>
      <c r="K409" s="69"/>
      <c r="L409" s="47" t="e">
        <v>#N/A</v>
      </c>
      <c r="M409" s="47" t="e">
        <v>#N/A</v>
      </c>
      <c r="N409" s="53" t="e">
        <v>#N/A</v>
      </c>
      <c r="P409" s="47">
        <f>+VLOOKUP(B409,'[1]MEGA nháp'!E$2:G$126,3,0)</f>
        <v>460688</v>
      </c>
      <c r="Q409" s="47">
        <f t="shared" si="13"/>
        <v>3</v>
      </c>
    </row>
    <row r="410" spans="1:17" hidden="1" outlineLevel="1" x14ac:dyDescent="0.25">
      <c r="A410" s="64">
        <v>45192</v>
      </c>
      <c r="B410" s="65">
        <v>57680</v>
      </c>
      <c r="C410" s="66" t="s">
        <v>194</v>
      </c>
      <c r="D410" s="66" t="s">
        <v>619</v>
      </c>
      <c r="E410" s="67">
        <v>1110580</v>
      </c>
      <c r="F410" s="68" t="s">
        <v>185</v>
      </c>
      <c r="G410" s="67">
        <v>88846</v>
      </c>
      <c r="H410" s="67">
        <f t="shared" si="12"/>
        <v>1199426</v>
      </c>
      <c r="I410" s="66" t="s">
        <v>12</v>
      </c>
      <c r="J410" s="66" t="s">
        <v>193</v>
      </c>
      <c r="K410" s="69"/>
      <c r="L410" s="47" t="e">
        <v>#N/A</v>
      </c>
      <c r="M410" s="47" t="e">
        <v>#N/A</v>
      </c>
      <c r="N410" s="53" t="e">
        <v>#N/A</v>
      </c>
      <c r="P410" s="47">
        <f>+VLOOKUP(B410,'[1]MEGA nháp'!E$2:G$126,3,0)</f>
        <v>1199421</v>
      </c>
      <c r="Q410" s="47">
        <f t="shared" si="13"/>
        <v>-5</v>
      </c>
    </row>
    <row r="411" spans="1:17" hidden="1" outlineLevel="1" x14ac:dyDescent="0.25">
      <c r="A411" s="64">
        <v>45192</v>
      </c>
      <c r="B411" s="65">
        <v>57681</v>
      </c>
      <c r="C411" s="66" t="s">
        <v>194</v>
      </c>
      <c r="D411" s="66" t="s">
        <v>620</v>
      </c>
      <c r="E411" s="67">
        <v>1468620</v>
      </c>
      <c r="F411" s="68" t="s">
        <v>185</v>
      </c>
      <c r="G411" s="67">
        <v>117490</v>
      </c>
      <c r="H411" s="67">
        <f t="shared" si="12"/>
        <v>1586110</v>
      </c>
      <c r="I411" s="66" t="s">
        <v>24</v>
      </c>
      <c r="J411" s="66" t="s">
        <v>189</v>
      </c>
      <c r="K411" s="69"/>
      <c r="L411" s="47" t="e">
        <v>#N/A</v>
      </c>
      <c r="M411" s="47" t="e">
        <v>#N/A</v>
      </c>
      <c r="N411" s="53" t="e">
        <v>#N/A</v>
      </c>
      <c r="P411" s="47">
        <f>+VLOOKUP(B411,'[1]MEGA nháp'!E$2:G$126,3,0)</f>
        <v>1586115</v>
      </c>
      <c r="Q411" s="47">
        <f t="shared" si="13"/>
        <v>5</v>
      </c>
    </row>
    <row r="412" spans="1:17" hidden="1" outlineLevel="1" x14ac:dyDescent="0.25">
      <c r="A412" s="64">
        <v>45192</v>
      </c>
      <c r="B412" s="65">
        <v>57682</v>
      </c>
      <c r="C412" s="66" t="s">
        <v>194</v>
      </c>
      <c r="D412" s="66" t="s">
        <v>621</v>
      </c>
      <c r="E412" s="67">
        <v>5282952</v>
      </c>
      <c r="F412" s="68" t="s">
        <v>185</v>
      </c>
      <c r="G412" s="67">
        <v>422636</v>
      </c>
      <c r="H412" s="67">
        <f t="shared" si="12"/>
        <v>5705588</v>
      </c>
      <c r="I412" s="66" t="s">
        <v>22</v>
      </c>
      <c r="J412" s="66" t="s">
        <v>182</v>
      </c>
      <c r="K412" s="69"/>
      <c r="L412" s="47" t="e">
        <v>#N/A</v>
      </c>
      <c r="M412" s="47" t="e">
        <v>#N/A</v>
      </c>
      <c r="N412" s="53" t="e">
        <v>#N/A</v>
      </c>
      <c r="P412" s="47">
        <f>+VLOOKUP(B412,'[1]MEGA nháp'!E$2:G$126,3,0)</f>
        <v>5705586</v>
      </c>
      <c r="Q412" s="47">
        <f t="shared" si="13"/>
        <v>-2</v>
      </c>
    </row>
    <row r="413" spans="1:17" hidden="1" outlineLevel="1" x14ac:dyDescent="0.25">
      <c r="A413" s="64">
        <v>45192</v>
      </c>
      <c r="B413" s="65">
        <v>57683</v>
      </c>
      <c r="C413" s="66" t="s">
        <v>194</v>
      </c>
      <c r="D413" s="66" t="s">
        <v>622</v>
      </c>
      <c r="E413" s="67">
        <v>6231260</v>
      </c>
      <c r="F413" s="68" t="s">
        <v>185</v>
      </c>
      <c r="G413" s="67">
        <v>498501</v>
      </c>
      <c r="H413" s="67">
        <f t="shared" si="12"/>
        <v>6729761</v>
      </c>
      <c r="I413" s="66" t="s">
        <v>18</v>
      </c>
      <c r="J413" s="66" t="s">
        <v>186</v>
      </c>
      <c r="K413" s="69"/>
      <c r="L413" s="47" t="e">
        <v>#N/A</v>
      </c>
      <c r="M413" s="47" t="e">
        <v>#N/A</v>
      </c>
      <c r="N413" s="53" t="e">
        <v>#N/A</v>
      </c>
      <c r="P413" s="47">
        <f>+VLOOKUP(B413,'[1]MEGA nháp'!E$2:G$126,3,0)</f>
        <v>6729764</v>
      </c>
      <c r="Q413" s="47">
        <f t="shared" si="13"/>
        <v>3</v>
      </c>
    </row>
    <row r="414" spans="1:17" hidden="1" outlineLevel="1" x14ac:dyDescent="0.25">
      <c r="A414" s="64">
        <v>45192</v>
      </c>
      <c r="B414" s="65">
        <v>57684</v>
      </c>
      <c r="C414" s="66" t="s">
        <v>194</v>
      </c>
      <c r="D414" s="66" t="s">
        <v>623</v>
      </c>
      <c r="E414" s="67">
        <v>2144100</v>
      </c>
      <c r="F414" s="68" t="s">
        <v>185</v>
      </c>
      <c r="G414" s="67">
        <v>171528</v>
      </c>
      <c r="H414" s="67">
        <f t="shared" si="12"/>
        <v>2315628</v>
      </c>
      <c r="I414" s="66" t="s">
        <v>17</v>
      </c>
      <c r="J414" s="66" t="s">
        <v>199</v>
      </c>
      <c r="K414" s="69"/>
      <c r="L414" s="47" t="e">
        <v>#N/A</v>
      </c>
      <c r="M414" s="47" t="e">
        <v>#N/A</v>
      </c>
      <c r="N414" s="53" t="e">
        <v>#N/A</v>
      </c>
      <c r="P414" s="47">
        <f>+VLOOKUP(B414,'[1]MEGA nháp'!E$2:G$126,3,0)</f>
        <v>2315628</v>
      </c>
      <c r="Q414" s="47">
        <f t="shared" si="13"/>
        <v>0</v>
      </c>
    </row>
    <row r="415" spans="1:17" hidden="1" outlineLevel="1" x14ac:dyDescent="0.25">
      <c r="A415" s="64">
        <v>45192</v>
      </c>
      <c r="B415" s="65">
        <v>57685</v>
      </c>
      <c r="C415" s="66" t="s">
        <v>194</v>
      </c>
      <c r="D415" s="66" t="s">
        <v>624</v>
      </c>
      <c r="E415" s="67">
        <v>1110580</v>
      </c>
      <c r="F415" s="68" t="s">
        <v>185</v>
      </c>
      <c r="G415" s="67">
        <v>88846</v>
      </c>
      <c r="H415" s="67">
        <f t="shared" si="12"/>
        <v>1199426</v>
      </c>
      <c r="I415" s="66" t="s">
        <v>12</v>
      </c>
      <c r="J415" s="66" t="s">
        <v>193</v>
      </c>
      <c r="K415" s="69"/>
      <c r="L415" s="47" t="e">
        <v>#N/A</v>
      </c>
      <c r="M415" s="47" t="e">
        <v>#N/A</v>
      </c>
      <c r="N415" s="53" t="e">
        <v>#N/A</v>
      </c>
      <c r="P415" s="47">
        <f>+VLOOKUP(B415,'[1]MEGA nháp'!E$2:G$126,3,0)</f>
        <v>1199421</v>
      </c>
      <c r="Q415" s="47">
        <f t="shared" si="13"/>
        <v>-5</v>
      </c>
    </row>
    <row r="416" spans="1:17" hidden="1" outlineLevel="1" x14ac:dyDescent="0.25">
      <c r="A416" s="64">
        <v>45192</v>
      </c>
      <c r="B416" s="65">
        <v>57686</v>
      </c>
      <c r="C416" s="66" t="s">
        <v>194</v>
      </c>
      <c r="D416" s="66" t="s">
        <v>625</v>
      </c>
      <c r="E416" s="67">
        <v>9524420</v>
      </c>
      <c r="F416" s="68" t="s">
        <v>185</v>
      </c>
      <c r="G416" s="67">
        <v>761954</v>
      </c>
      <c r="H416" s="67">
        <f t="shared" si="12"/>
        <v>10286374</v>
      </c>
      <c r="I416" s="66" t="s">
        <v>15</v>
      </c>
      <c r="J416" s="66" t="s">
        <v>217</v>
      </c>
      <c r="K416" s="69"/>
      <c r="L416" s="47" t="e">
        <v>#N/A</v>
      </c>
      <c r="M416" s="47" t="e">
        <v>#N/A</v>
      </c>
      <c r="N416" s="53" t="e">
        <v>#N/A</v>
      </c>
      <c r="P416" s="47">
        <f>+VLOOKUP(B416,'[1]MEGA nháp'!E$2:G$126,3,0)</f>
        <v>10286379</v>
      </c>
      <c r="Q416" s="47">
        <f t="shared" si="13"/>
        <v>5</v>
      </c>
    </row>
    <row r="417" spans="1:17" hidden="1" outlineLevel="1" x14ac:dyDescent="0.25">
      <c r="A417" s="64">
        <v>45192</v>
      </c>
      <c r="B417" s="65">
        <v>57687</v>
      </c>
      <c r="C417" s="66" t="s">
        <v>194</v>
      </c>
      <c r="D417" s="66" t="s">
        <v>626</v>
      </c>
      <c r="E417" s="67">
        <v>1110580</v>
      </c>
      <c r="F417" s="68" t="s">
        <v>185</v>
      </c>
      <c r="G417" s="67">
        <v>88846</v>
      </c>
      <c r="H417" s="67">
        <f t="shared" si="12"/>
        <v>1199426</v>
      </c>
      <c r="I417" s="66" t="s">
        <v>18</v>
      </c>
      <c r="J417" s="66" t="s">
        <v>186</v>
      </c>
      <c r="K417" s="69"/>
      <c r="L417" s="47" t="e">
        <v>#N/A</v>
      </c>
      <c r="M417" s="47" t="e">
        <v>#N/A</v>
      </c>
      <c r="N417" s="53" t="e">
        <v>#N/A</v>
      </c>
      <c r="P417" s="47">
        <f>+VLOOKUP(B417,'[1]MEGA nháp'!E$2:G$126,3,0)</f>
        <v>1199421</v>
      </c>
      <c r="Q417" s="47">
        <f t="shared" si="13"/>
        <v>-5</v>
      </c>
    </row>
    <row r="418" spans="1:17" hidden="1" outlineLevel="1" x14ac:dyDescent="0.25">
      <c r="A418" s="64">
        <v>45192</v>
      </c>
      <c r="B418" s="65">
        <v>57688</v>
      </c>
      <c r="C418" s="66" t="s">
        <v>194</v>
      </c>
      <c r="D418" s="66" t="s">
        <v>627</v>
      </c>
      <c r="E418" s="67">
        <v>1110580</v>
      </c>
      <c r="F418" s="68" t="s">
        <v>185</v>
      </c>
      <c r="G418" s="67">
        <v>88846</v>
      </c>
      <c r="H418" s="67">
        <f t="shared" si="12"/>
        <v>1199426</v>
      </c>
      <c r="I418" s="66" t="s">
        <v>23</v>
      </c>
      <c r="J418" s="66" t="s">
        <v>211</v>
      </c>
      <c r="K418" s="69"/>
      <c r="L418" s="47" t="e">
        <v>#N/A</v>
      </c>
      <c r="M418" s="47" t="e">
        <v>#N/A</v>
      </c>
      <c r="N418" s="53" t="e">
        <v>#N/A</v>
      </c>
      <c r="P418" s="47">
        <f>+VLOOKUP(B418,'[1]MEGA nháp'!E$2:G$126,3,0)</f>
        <v>1199421</v>
      </c>
      <c r="Q418" s="47">
        <f t="shared" si="13"/>
        <v>-5</v>
      </c>
    </row>
    <row r="419" spans="1:17" hidden="1" outlineLevel="1" x14ac:dyDescent="0.25">
      <c r="A419" s="64">
        <v>45192</v>
      </c>
      <c r="B419" s="65">
        <v>57689</v>
      </c>
      <c r="C419" s="66" t="s">
        <v>194</v>
      </c>
      <c r="D419" s="66" t="s">
        <v>628</v>
      </c>
      <c r="E419" s="67">
        <v>3491900</v>
      </c>
      <c r="F419" s="68" t="s">
        <v>185</v>
      </c>
      <c r="G419" s="67">
        <v>279352</v>
      </c>
      <c r="H419" s="67">
        <f t="shared" si="12"/>
        <v>3771252</v>
      </c>
      <c r="I419" s="66" t="s">
        <v>22</v>
      </c>
      <c r="J419" s="66" t="s">
        <v>182</v>
      </c>
      <c r="K419" s="69"/>
      <c r="L419" s="47" t="e">
        <v>#N/A</v>
      </c>
      <c r="M419" s="47" t="e">
        <v>#N/A</v>
      </c>
      <c r="N419" s="53" t="e">
        <v>#N/A</v>
      </c>
      <c r="P419" s="47">
        <f>+VLOOKUP(B419,'[1]MEGA nháp'!E$2:G$126,3,0)</f>
        <v>3771252</v>
      </c>
      <c r="Q419" s="47">
        <f t="shared" si="13"/>
        <v>0</v>
      </c>
    </row>
    <row r="420" spans="1:17" hidden="1" outlineLevel="1" x14ac:dyDescent="0.25">
      <c r="A420" s="64">
        <v>45192</v>
      </c>
      <c r="B420" s="65">
        <v>57690</v>
      </c>
      <c r="C420" s="66" t="s">
        <v>194</v>
      </c>
      <c r="D420" s="66" t="s">
        <v>629</v>
      </c>
      <c r="E420" s="67">
        <v>1072050</v>
      </c>
      <c r="F420" s="68" t="s">
        <v>185</v>
      </c>
      <c r="G420" s="67">
        <v>85764</v>
      </c>
      <c r="H420" s="67">
        <f t="shared" si="12"/>
        <v>1157814</v>
      </c>
      <c r="I420" s="66" t="s">
        <v>24</v>
      </c>
      <c r="J420" s="66" t="s">
        <v>189</v>
      </c>
      <c r="K420" s="69"/>
      <c r="L420" s="47" t="e">
        <v>#N/A</v>
      </c>
      <c r="M420" s="47" t="e">
        <v>#N/A</v>
      </c>
      <c r="N420" s="53" t="e">
        <v>#N/A</v>
      </c>
      <c r="P420" s="47">
        <f>+VLOOKUP(B420,'[1]MEGA nháp'!E$2:G$126,3,0)</f>
        <v>1157814</v>
      </c>
      <c r="Q420" s="47">
        <f t="shared" si="13"/>
        <v>0</v>
      </c>
    </row>
    <row r="421" spans="1:17" hidden="1" outlineLevel="1" x14ac:dyDescent="0.25">
      <c r="A421" s="64">
        <v>45192</v>
      </c>
      <c r="B421" s="65">
        <v>57691</v>
      </c>
      <c r="C421" s="66" t="s">
        <v>194</v>
      </c>
      <c r="D421" s="66" t="s">
        <v>630</v>
      </c>
      <c r="E421" s="67">
        <v>853120</v>
      </c>
      <c r="F421" s="68" t="s">
        <v>185</v>
      </c>
      <c r="G421" s="67">
        <v>68250</v>
      </c>
      <c r="H421" s="67">
        <f t="shared" si="12"/>
        <v>921370</v>
      </c>
      <c r="I421" s="66" t="s">
        <v>12</v>
      </c>
      <c r="J421" s="66" t="s">
        <v>193</v>
      </c>
      <c r="K421" s="69"/>
      <c r="L421" s="47" t="e">
        <v>#N/A</v>
      </c>
      <c r="M421" s="47" t="e">
        <v>#N/A</v>
      </c>
      <c r="N421" s="53" t="e">
        <v>#N/A</v>
      </c>
      <c r="P421" s="47">
        <f>+VLOOKUP(B421,'[1]MEGA nháp'!E$2:G$126,3,0)</f>
        <v>921375</v>
      </c>
      <c r="Q421" s="47">
        <f t="shared" si="13"/>
        <v>5</v>
      </c>
    </row>
    <row r="422" spans="1:17" hidden="1" outlineLevel="1" x14ac:dyDescent="0.25">
      <c r="A422" s="64">
        <v>45192</v>
      </c>
      <c r="B422" s="65">
        <v>57692</v>
      </c>
      <c r="C422" s="66" t="s">
        <v>194</v>
      </c>
      <c r="D422" s="66" t="s">
        <v>631</v>
      </c>
      <c r="E422" s="67">
        <v>7302500</v>
      </c>
      <c r="F422" s="68" t="s">
        <v>185</v>
      </c>
      <c r="G422" s="67">
        <v>584200</v>
      </c>
      <c r="H422" s="67">
        <f t="shared" si="12"/>
        <v>7886700</v>
      </c>
      <c r="I422" s="66" t="s">
        <v>12</v>
      </c>
      <c r="J422" s="66" t="s">
        <v>193</v>
      </c>
      <c r="K422" s="69"/>
      <c r="L422" s="47" t="e">
        <v>#N/A</v>
      </c>
      <c r="M422" s="47" t="e">
        <v>#N/A</v>
      </c>
      <c r="N422" s="53" t="e">
        <v>#N/A</v>
      </c>
      <c r="P422" s="47">
        <f>+VLOOKUP(B422,'[1]MEGA nháp'!E$2:G$126,3,0)</f>
        <v>7886700</v>
      </c>
      <c r="Q422" s="47">
        <f t="shared" si="13"/>
        <v>0</v>
      </c>
    </row>
    <row r="423" spans="1:17" hidden="1" outlineLevel="1" x14ac:dyDescent="0.25">
      <c r="A423" s="64">
        <v>45192</v>
      </c>
      <c r="B423" s="65">
        <v>57693</v>
      </c>
      <c r="C423" s="66" t="s">
        <v>194</v>
      </c>
      <c r="D423" s="66" t="s">
        <v>632</v>
      </c>
      <c r="E423" s="67">
        <v>1646605</v>
      </c>
      <c r="F423" s="68" t="s">
        <v>185</v>
      </c>
      <c r="G423" s="67">
        <v>131728</v>
      </c>
      <c r="H423" s="67">
        <f t="shared" si="12"/>
        <v>1778333</v>
      </c>
      <c r="I423" s="66" t="s">
        <v>13</v>
      </c>
      <c r="J423" s="66" t="s">
        <v>209</v>
      </c>
      <c r="K423" s="69"/>
      <c r="L423" s="47" t="e">
        <v>#N/A</v>
      </c>
      <c r="M423" s="47" t="e">
        <v>#N/A</v>
      </c>
      <c r="N423" s="53" t="e">
        <v>#N/A</v>
      </c>
      <c r="P423" s="47">
        <f>+VLOOKUP(B423,'[1]MEGA nháp'!E$2:G$126,3,0)</f>
        <v>1778328</v>
      </c>
      <c r="Q423" s="47">
        <f t="shared" si="13"/>
        <v>-5</v>
      </c>
    </row>
    <row r="424" spans="1:17" hidden="1" outlineLevel="1" x14ac:dyDescent="0.25">
      <c r="A424" s="64">
        <v>45192</v>
      </c>
      <c r="B424" s="65">
        <v>57694</v>
      </c>
      <c r="C424" s="66" t="s">
        <v>194</v>
      </c>
      <c r="D424" s="66" t="s">
        <v>633</v>
      </c>
      <c r="E424" s="67">
        <v>1468620</v>
      </c>
      <c r="F424" s="68" t="s">
        <v>185</v>
      </c>
      <c r="G424" s="67">
        <v>117490</v>
      </c>
      <c r="H424" s="67">
        <f t="shared" si="12"/>
        <v>1586110</v>
      </c>
      <c r="I424" s="66" t="s">
        <v>13</v>
      </c>
      <c r="J424" s="66" t="s">
        <v>209</v>
      </c>
      <c r="K424" s="69"/>
      <c r="L424" s="47" t="e">
        <v>#N/A</v>
      </c>
      <c r="M424" s="47" t="e">
        <v>#N/A</v>
      </c>
      <c r="N424" s="53" t="e">
        <v>#N/A</v>
      </c>
      <c r="P424" s="47">
        <f>+VLOOKUP(B424,'[1]MEGA nháp'!E$2:G$126,3,0)</f>
        <v>1586115</v>
      </c>
      <c r="Q424" s="47">
        <f t="shared" si="13"/>
        <v>5</v>
      </c>
    </row>
    <row r="425" spans="1:17" hidden="1" outlineLevel="1" x14ac:dyDescent="0.25">
      <c r="A425" s="64">
        <v>45192</v>
      </c>
      <c r="B425" s="65">
        <v>57695</v>
      </c>
      <c r="C425" s="66" t="s">
        <v>194</v>
      </c>
      <c r="D425" s="66" t="s">
        <v>634</v>
      </c>
      <c r="E425" s="67">
        <v>3417052</v>
      </c>
      <c r="F425" s="68" t="s">
        <v>185</v>
      </c>
      <c r="G425" s="67">
        <v>273364</v>
      </c>
      <c r="H425" s="67">
        <f t="shared" si="12"/>
        <v>3690416</v>
      </c>
      <c r="I425" s="66" t="s">
        <v>13</v>
      </c>
      <c r="J425" s="66" t="s">
        <v>209</v>
      </c>
      <c r="K425" s="69"/>
      <c r="L425" s="47" t="e">
        <v>#N/A</v>
      </c>
      <c r="M425" s="47" t="e">
        <v>#N/A</v>
      </c>
      <c r="N425" s="53" t="e">
        <v>#N/A</v>
      </c>
      <c r="P425" s="47">
        <f>+VLOOKUP(B425,'[1]MEGA nháp'!E$2:G$126,3,0)</f>
        <v>3690414</v>
      </c>
      <c r="Q425" s="47">
        <f t="shared" si="13"/>
        <v>-2</v>
      </c>
    </row>
    <row r="426" spans="1:17" hidden="1" outlineLevel="1" x14ac:dyDescent="0.25">
      <c r="A426" s="64">
        <v>45192</v>
      </c>
      <c r="B426" s="65">
        <v>57696</v>
      </c>
      <c r="C426" s="66" t="s">
        <v>194</v>
      </c>
      <c r="D426" s="66" t="s">
        <v>635</v>
      </c>
      <c r="E426" s="67">
        <v>734310</v>
      </c>
      <c r="F426" s="68" t="s">
        <v>185</v>
      </c>
      <c r="G426" s="67">
        <v>58745</v>
      </c>
      <c r="H426" s="67">
        <f t="shared" si="12"/>
        <v>793055</v>
      </c>
      <c r="I426" s="66" t="s">
        <v>13</v>
      </c>
      <c r="J426" s="66" t="s">
        <v>209</v>
      </c>
      <c r="K426" s="69"/>
      <c r="L426" s="47" t="e">
        <v>#N/A</v>
      </c>
      <c r="M426" s="47" t="e">
        <v>#N/A</v>
      </c>
      <c r="N426" s="53" t="e">
        <v>#N/A</v>
      </c>
      <c r="P426" s="47">
        <f>+VLOOKUP(B426,'[1]MEGA nháp'!E$2:G$126,3,0)</f>
        <v>793058</v>
      </c>
      <c r="Q426" s="47">
        <f t="shared" si="13"/>
        <v>3</v>
      </c>
    </row>
    <row r="427" spans="1:17" hidden="1" outlineLevel="1" x14ac:dyDescent="0.25">
      <c r="A427" s="64">
        <v>45194</v>
      </c>
      <c r="B427" s="65">
        <v>426</v>
      </c>
      <c r="C427" s="66" t="s">
        <v>237</v>
      </c>
      <c r="D427" s="66" t="s">
        <v>636</v>
      </c>
      <c r="E427" s="67">
        <v>-192497</v>
      </c>
      <c r="F427" s="68" t="s">
        <v>185</v>
      </c>
      <c r="G427" s="67">
        <v>-15399</v>
      </c>
      <c r="H427" s="67">
        <f t="shared" si="12"/>
        <v>-207896</v>
      </c>
      <c r="I427" s="66" t="s">
        <v>17</v>
      </c>
      <c r="J427" s="66" t="s">
        <v>199</v>
      </c>
      <c r="K427" s="69"/>
      <c r="L427" s="47">
        <v>-207897</v>
      </c>
      <c r="M427" s="47">
        <v>-1</v>
      </c>
      <c r="N427" s="53">
        <v>45209</v>
      </c>
      <c r="P427">
        <f>+VLOOKUP(B427,'[1]MEGA nháp'!E$2:G$126,3,0)</f>
        <v>-207897</v>
      </c>
      <c r="Q427" s="70">
        <f t="shared" si="13"/>
        <v>-1</v>
      </c>
    </row>
    <row r="428" spans="1:17" hidden="1" outlineLevel="1" x14ac:dyDescent="0.25">
      <c r="A428" s="64">
        <v>45194</v>
      </c>
      <c r="B428" s="65">
        <v>442</v>
      </c>
      <c r="C428" s="66" t="s">
        <v>183</v>
      </c>
      <c r="D428" s="66" t="s">
        <v>637</v>
      </c>
      <c r="E428" s="67">
        <v>-388842</v>
      </c>
      <c r="F428" s="68" t="s">
        <v>185</v>
      </c>
      <c r="G428" s="67">
        <v>-31108</v>
      </c>
      <c r="H428" s="67">
        <f t="shared" si="12"/>
        <v>-419950</v>
      </c>
      <c r="I428" s="66" t="s">
        <v>18</v>
      </c>
      <c r="J428" s="66" t="s">
        <v>186</v>
      </c>
      <c r="K428" s="69"/>
      <c r="L428" s="47">
        <v>-419949</v>
      </c>
      <c r="M428" s="47">
        <v>1</v>
      </c>
      <c r="N428" s="53">
        <v>45209</v>
      </c>
      <c r="P428">
        <f>+VLOOKUP(B428,'[1]MEGA nháp'!E$2:G$126,3,0)</f>
        <v>-419949</v>
      </c>
      <c r="Q428" s="70">
        <f t="shared" si="13"/>
        <v>1</v>
      </c>
    </row>
    <row r="429" spans="1:17" hidden="1" outlineLevel="1" x14ac:dyDescent="0.25">
      <c r="A429" s="64">
        <v>45194</v>
      </c>
      <c r="B429" s="65">
        <v>625</v>
      </c>
      <c r="C429" s="66" t="s">
        <v>187</v>
      </c>
      <c r="D429" s="66" t="s">
        <v>638</v>
      </c>
      <c r="E429" s="67">
        <v>-1675858</v>
      </c>
      <c r="F429" s="68" t="s">
        <v>185</v>
      </c>
      <c r="G429" s="67">
        <v>-134069</v>
      </c>
      <c r="H429" s="67">
        <f t="shared" si="12"/>
        <v>-1809927</v>
      </c>
      <c r="I429" s="66" t="s">
        <v>24</v>
      </c>
      <c r="J429" s="66" t="s">
        <v>189</v>
      </c>
      <c r="K429" s="69"/>
      <c r="L429" s="47">
        <v>-1809927</v>
      </c>
      <c r="M429" s="47">
        <v>0</v>
      </c>
      <c r="N429" s="53">
        <v>45209</v>
      </c>
      <c r="P429">
        <f>+VLOOKUP(B429,'[1]MEGA nháp'!E$2:G$126,3,0)</f>
        <v>-1809927</v>
      </c>
      <c r="Q429" s="70">
        <f t="shared" si="13"/>
        <v>0</v>
      </c>
    </row>
    <row r="430" spans="1:17" hidden="1" outlineLevel="1" x14ac:dyDescent="0.25">
      <c r="A430" s="64">
        <v>45199</v>
      </c>
      <c r="B430" s="65">
        <v>59174</v>
      </c>
      <c r="C430" s="66" t="s">
        <v>194</v>
      </c>
      <c r="D430" s="66" t="s">
        <v>639</v>
      </c>
      <c r="E430" s="67">
        <v>2123230</v>
      </c>
      <c r="F430" s="68" t="s">
        <v>185</v>
      </c>
      <c r="G430" s="67">
        <v>169858</v>
      </c>
      <c r="H430" s="67">
        <f t="shared" si="12"/>
        <v>2293088</v>
      </c>
      <c r="I430" s="66" t="s">
        <v>21</v>
      </c>
      <c r="J430" s="66" t="s">
        <v>279</v>
      </c>
      <c r="K430" s="69"/>
      <c r="L430" s="47" t="e">
        <v>#N/A</v>
      </c>
      <c r="M430" s="47" t="e">
        <v>#N/A</v>
      </c>
      <c r="N430" s="53" t="e">
        <v>#N/A</v>
      </c>
      <c r="P430" s="47">
        <f>+VLOOKUP(B430,'[1]MEGA nháp'!E$2:G$126,3,0)</f>
        <v>2293083</v>
      </c>
      <c r="Q430" s="47">
        <f t="shared" si="13"/>
        <v>-5</v>
      </c>
    </row>
    <row r="431" spans="1:17" hidden="1" outlineLevel="1" x14ac:dyDescent="0.25">
      <c r="A431" s="64">
        <v>45199</v>
      </c>
      <c r="B431" s="65">
        <v>59175</v>
      </c>
      <c r="C431" s="66" t="s">
        <v>194</v>
      </c>
      <c r="D431" s="66" t="s">
        <v>640</v>
      </c>
      <c r="E431" s="67">
        <v>1110580</v>
      </c>
      <c r="F431" s="68" t="s">
        <v>185</v>
      </c>
      <c r="G431" s="67">
        <v>88846</v>
      </c>
      <c r="H431" s="67">
        <f t="shared" si="12"/>
        <v>1199426</v>
      </c>
      <c r="I431" s="66" t="s">
        <v>26</v>
      </c>
      <c r="J431" s="66" t="s">
        <v>236</v>
      </c>
      <c r="K431" s="69"/>
      <c r="L431" s="47" t="e">
        <v>#N/A</v>
      </c>
      <c r="M431" s="47" t="e">
        <v>#N/A</v>
      </c>
      <c r="N431" s="53" t="e">
        <v>#N/A</v>
      </c>
      <c r="P431" s="47">
        <f>+VLOOKUP(B431,'[1]MEGA nháp'!E$2:G$126,3,0)</f>
        <v>1199421</v>
      </c>
      <c r="Q431" s="47">
        <f t="shared" si="13"/>
        <v>-5</v>
      </c>
    </row>
    <row r="432" spans="1:17" hidden="1" outlineLevel="1" x14ac:dyDescent="0.25">
      <c r="A432" s="64">
        <v>45199</v>
      </c>
      <c r="B432" s="65">
        <v>59177</v>
      </c>
      <c r="C432" s="66" t="s">
        <v>194</v>
      </c>
      <c r="D432" s="66" t="s">
        <v>641</v>
      </c>
      <c r="E432" s="67">
        <v>4365260</v>
      </c>
      <c r="F432" s="68" t="s">
        <v>185</v>
      </c>
      <c r="G432" s="67">
        <v>349221</v>
      </c>
      <c r="H432" s="67">
        <f t="shared" si="12"/>
        <v>4714481</v>
      </c>
      <c r="I432" s="66" t="s">
        <v>22</v>
      </c>
      <c r="J432" s="66" t="s">
        <v>182</v>
      </c>
      <c r="K432" s="69"/>
      <c r="L432" s="47" t="e">
        <v>#N/A</v>
      </c>
      <c r="M432" s="47" t="e">
        <v>#N/A</v>
      </c>
      <c r="N432" s="53" t="e">
        <v>#N/A</v>
      </c>
      <c r="P432" s="47">
        <f>+VLOOKUP(B432,'[1]MEGA nháp'!E$2:G$126,3,0)</f>
        <v>4714484</v>
      </c>
      <c r="Q432" s="47">
        <f t="shared" si="13"/>
        <v>3</v>
      </c>
    </row>
    <row r="433" spans="1:17" hidden="1" outlineLevel="1" x14ac:dyDescent="0.25">
      <c r="A433" s="64">
        <v>45199</v>
      </c>
      <c r="B433" s="65">
        <v>59178</v>
      </c>
      <c r="C433" s="66" t="s">
        <v>194</v>
      </c>
      <c r="D433" s="66" t="s">
        <v>642</v>
      </c>
      <c r="E433" s="67">
        <v>4762640</v>
      </c>
      <c r="F433" s="68" t="s">
        <v>185</v>
      </c>
      <c r="G433" s="67">
        <v>381011</v>
      </c>
      <c r="H433" s="67">
        <f t="shared" si="12"/>
        <v>5143651</v>
      </c>
      <c r="I433" s="66" t="s">
        <v>18</v>
      </c>
      <c r="J433" s="66" t="s">
        <v>186</v>
      </c>
      <c r="K433" s="69"/>
      <c r="L433" s="47" t="e">
        <v>#N/A</v>
      </c>
      <c r="M433" s="47" t="e">
        <v>#N/A</v>
      </c>
      <c r="N433" s="53" t="e">
        <v>#N/A</v>
      </c>
      <c r="P433" s="47">
        <f>+VLOOKUP(B433,'[1]MEGA nháp'!E$2:G$126,3,0)</f>
        <v>5143649</v>
      </c>
      <c r="Q433" s="47">
        <f t="shared" si="13"/>
        <v>-2</v>
      </c>
    </row>
    <row r="434" spans="1:17" hidden="1" outlineLevel="1" x14ac:dyDescent="0.25">
      <c r="A434" s="64">
        <v>45199</v>
      </c>
      <c r="B434" s="65">
        <v>59180</v>
      </c>
      <c r="C434" s="66" t="s">
        <v>194</v>
      </c>
      <c r="D434" s="66" t="s">
        <v>643</v>
      </c>
      <c r="E434" s="67">
        <v>1110580</v>
      </c>
      <c r="F434" s="68" t="s">
        <v>185</v>
      </c>
      <c r="G434" s="67">
        <v>88846</v>
      </c>
      <c r="H434" s="67">
        <f t="shared" si="12"/>
        <v>1199426</v>
      </c>
      <c r="I434" s="66" t="s">
        <v>12</v>
      </c>
      <c r="J434" s="66" t="s">
        <v>193</v>
      </c>
      <c r="K434" s="69"/>
      <c r="L434" s="47" t="e">
        <v>#N/A</v>
      </c>
      <c r="M434" s="47" t="e">
        <v>#N/A</v>
      </c>
      <c r="N434" s="53" t="e">
        <v>#N/A</v>
      </c>
      <c r="P434" s="47">
        <f>+VLOOKUP(B434,'[1]MEGA nháp'!E$2:G$126,3,0)</f>
        <v>1199421</v>
      </c>
      <c r="Q434" s="47">
        <f t="shared" si="13"/>
        <v>-5</v>
      </c>
    </row>
    <row r="435" spans="1:17" hidden="1" outlineLevel="1" x14ac:dyDescent="0.25">
      <c r="A435" s="64">
        <v>45199</v>
      </c>
      <c r="B435" s="65">
        <v>59182</v>
      </c>
      <c r="C435" s="66" t="s">
        <v>194</v>
      </c>
      <c r="D435" s="66" t="s">
        <v>644</v>
      </c>
      <c r="E435" s="67">
        <v>654610</v>
      </c>
      <c r="F435" s="68" t="s">
        <v>185</v>
      </c>
      <c r="G435" s="67">
        <v>52369</v>
      </c>
      <c r="H435" s="67">
        <f t="shared" si="12"/>
        <v>706979</v>
      </c>
      <c r="I435" s="66" t="s">
        <v>12</v>
      </c>
      <c r="J435" s="66" t="s">
        <v>193</v>
      </c>
      <c r="K435" s="69"/>
      <c r="L435" s="47" t="e">
        <v>#N/A</v>
      </c>
      <c r="M435" s="47" t="e">
        <v>#N/A</v>
      </c>
      <c r="N435" s="53" t="e">
        <v>#N/A</v>
      </c>
      <c r="P435" s="47">
        <f>+VLOOKUP(B435,'[1]MEGA nháp'!E$2:G$126,3,0)</f>
        <v>706982</v>
      </c>
      <c r="Q435" s="47">
        <f t="shared" si="13"/>
        <v>3</v>
      </c>
    </row>
    <row r="436" spans="1:17" hidden="1" outlineLevel="1" x14ac:dyDescent="0.25">
      <c r="A436" s="64">
        <v>45199</v>
      </c>
      <c r="B436" s="65">
        <v>59184</v>
      </c>
      <c r="C436" s="66" t="s">
        <v>194</v>
      </c>
      <c r="D436" s="66" t="s">
        <v>645</v>
      </c>
      <c r="E436" s="67">
        <v>426560</v>
      </c>
      <c r="F436" s="68" t="s">
        <v>185</v>
      </c>
      <c r="G436" s="67">
        <v>34125</v>
      </c>
      <c r="H436" s="67">
        <f t="shared" si="12"/>
        <v>460685</v>
      </c>
      <c r="I436" s="66" t="s">
        <v>12</v>
      </c>
      <c r="J436" s="66" t="s">
        <v>193</v>
      </c>
      <c r="K436" s="69"/>
      <c r="L436" s="47" t="e">
        <v>#N/A</v>
      </c>
      <c r="M436" s="47" t="e">
        <v>#N/A</v>
      </c>
      <c r="N436" s="53" t="e">
        <v>#N/A</v>
      </c>
      <c r="P436" s="47">
        <f>+VLOOKUP(B436,'[1]MEGA nháp'!E$2:G$126,3,0)</f>
        <v>460688</v>
      </c>
      <c r="Q436" s="47">
        <f t="shared" si="13"/>
        <v>3</v>
      </c>
    </row>
    <row r="437" spans="1:17" outlineLevel="1" x14ac:dyDescent="0.25">
      <c r="A437" s="64">
        <v>45199</v>
      </c>
      <c r="B437" s="65">
        <v>59185</v>
      </c>
      <c r="C437" s="66" t="s">
        <v>194</v>
      </c>
      <c r="D437" s="66" t="s">
        <v>646</v>
      </c>
      <c r="E437" s="67">
        <v>853120</v>
      </c>
      <c r="F437" s="68" t="s">
        <v>185</v>
      </c>
      <c r="G437" s="67">
        <v>68250</v>
      </c>
      <c r="H437" s="67">
        <f t="shared" si="12"/>
        <v>921370</v>
      </c>
      <c r="I437" s="66" t="s">
        <v>12</v>
      </c>
      <c r="J437" s="66" t="s">
        <v>193</v>
      </c>
      <c r="K437" s="69" t="s">
        <v>647</v>
      </c>
      <c r="L437" s="47" t="e">
        <v>#N/A</v>
      </c>
      <c r="M437" s="47" t="e">
        <v>#N/A</v>
      </c>
      <c r="N437" s="53" t="e">
        <v>#N/A</v>
      </c>
      <c r="P437" s="47" t="e">
        <f>+VLOOKUP(B437,'[1]MEGA nháp'!E$2:G$126,3,0)</f>
        <v>#N/A</v>
      </c>
      <c r="Q437" s="47" t="e">
        <f t="shared" si="13"/>
        <v>#N/A</v>
      </c>
    </row>
    <row r="438" spans="1:17" outlineLevel="1" x14ac:dyDescent="0.25">
      <c r="A438" s="64">
        <v>45199</v>
      </c>
      <c r="B438" s="65">
        <v>59186</v>
      </c>
      <c r="C438" s="66" t="s">
        <v>194</v>
      </c>
      <c r="D438" s="66" t="s">
        <v>648</v>
      </c>
      <c r="E438" s="67">
        <v>3729020</v>
      </c>
      <c r="F438" s="68" t="s">
        <v>185</v>
      </c>
      <c r="G438" s="67">
        <v>298322</v>
      </c>
      <c r="H438" s="67">
        <f t="shared" si="12"/>
        <v>4027342</v>
      </c>
      <c r="I438" s="66" t="s">
        <v>17</v>
      </c>
      <c r="J438" s="66" t="s">
        <v>199</v>
      </c>
      <c r="K438" s="69" t="s">
        <v>647</v>
      </c>
      <c r="L438" s="47" t="e">
        <v>#N/A</v>
      </c>
      <c r="M438" s="47" t="e">
        <v>#N/A</v>
      </c>
      <c r="N438" s="53" t="e">
        <v>#N/A</v>
      </c>
      <c r="P438" s="47" t="e">
        <f>+VLOOKUP(B438,'[1]MEGA nháp'!E$2:G$126,3,0)</f>
        <v>#N/A</v>
      </c>
      <c r="Q438" s="47" t="e">
        <f t="shared" si="13"/>
        <v>#N/A</v>
      </c>
    </row>
    <row r="439" spans="1:17" outlineLevel="1" x14ac:dyDescent="0.25">
      <c r="A439" s="64">
        <v>45199</v>
      </c>
      <c r="B439" s="65">
        <v>59187</v>
      </c>
      <c r="C439" s="66" t="s">
        <v>194</v>
      </c>
      <c r="D439" s="66" t="s">
        <v>649</v>
      </c>
      <c r="E439" s="67">
        <v>426560</v>
      </c>
      <c r="F439" s="68" t="s">
        <v>185</v>
      </c>
      <c r="G439" s="67">
        <v>34125</v>
      </c>
      <c r="H439" s="67">
        <f t="shared" si="12"/>
        <v>460685</v>
      </c>
      <c r="I439" s="66" t="s">
        <v>22</v>
      </c>
      <c r="J439" s="66" t="s">
        <v>182</v>
      </c>
      <c r="K439" s="69" t="s">
        <v>647</v>
      </c>
      <c r="L439" s="47" t="e">
        <v>#N/A</v>
      </c>
      <c r="M439" s="47" t="e">
        <v>#N/A</v>
      </c>
      <c r="N439" s="53" t="e">
        <v>#N/A</v>
      </c>
      <c r="P439" s="47" t="e">
        <f>+VLOOKUP(B439,'[1]MEGA nháp'!E$2:G$126,3,0)</f>
        <v>#N/A</v>
      </c>
      <c r="Q439" s="47" t="e">
        <f t="shared" si="13"/>
        <v>#N/A</v>
      </c>
    </row>
    <row r="440" spans="1:17" outlineLevel="1" x14ac:dyDescent="0.25">
      <c r="A440" s="64">
        <v>45199</v>
      </c>
      <c r="B440" s="65">
        <v>59188</v>
      </c>
      <c r="C440" s="66" t="s">
        <v>194</v>
      </c>
      <c r="D440" s="66" t="s">
        <v>650</v>
      </c>
      <c r="E440" s="67">
        <v>3849940</v>
      </c>
      <c r="F440" s="68" t="s">
        <v>185</v>
      </c>
      <c r="G440" s="67">
        <v>307995</v>
      </c>
      <c r="H440" s="67">
        <f t="shared" si="12"/>
        <v>4157935</v>
      </c>
      <c r="I440" s="66" t="s">
        <v>22</v>
      </c>
      <c r="J440" s="66" t="s">
        <v>182</v>
      </c>
      <c r="K440" s="69" t="s">
        <v>647</v>
      </c>
      <c r="L440" s="47" t="e">
        <v>#N/A</v>
      </c>
      <c r="M440" s="47" t="e">
        <v>#N/A</v>
      </c>
      <c r="N440" s="53" t="e">
        <v>#N/A</v>
      </c>
      <c r="P440" s="47" t="e">
        <f>+VLOOKUP(B440,'[1]MEGA nháp'!E$2:G$126,3,0)</f>
        <v>#N/A</v>
      </c>
      <c r="Q440" s="47" t="e">
        <f t="shared" si="13"/>
        <v>#N/A</v>
      </c>
    </row>
    <row r="441" spans="1:17" outlineLevel="1" x14ac:dyDescent="0.25">
      <c r="A441" s="64">
        <v>45199</v>
      </c>
      <c r="B441" s="65">
        <v>59190</v>
      </c>
      <c r="C441" s="66" t="s">
        <v>194</v>
      </c>
      <c r="D441" s="66" t="s">
        <v>651</v>
      </c>
      <c r="E441" s="67">
        <v>3491900</v>
      </c>
      <c r="F441" s="68" t="s">
        <v>185</v>
      </c>
      <c r="G441" s="67">
        <v>279352</v>
      </c>
      <c r="H441" s="67">
        <f t="shared" si="12"/>
        <v>3771252</v>
      </c>
      <c r="I441" s="66" t="s">
        <v>26</v>
      </c>
      <c r="J441" s="66" t="s">
        <v>236</v>
      </c>
      <c r="K441" s="69" t="s">
        <v>647</v>
      </c>
      <c r="L441" s="47" t="e">
        <v>#N/A</v>
      </c>
      <c r="M441" s="47" t="e">
        <v>#N/A</v>
      </c>
      <c r="N441" s="53" t="e">
        <v>#N/A</v>
      </c>
      <c r="P441" s="47" t="e">
        <f>+VLOOKUP(B441,'[1]MEGA nháp'!E$2:G$126,3,0)</f>
        <v>#N/A</v>
      </c>
      <c r="Q441" s="47" t="e">
        <f t="shared" si="13"/>
        <v>#N/A</v>
      </c>
    </row>
    <row r="442" spans="1:17" outlineLevel="1" x14ac:dyDescent="0.25">
      <c r="A442" s="64">
        <v>45199</v>
      </c>
      <c r="B442" s="65">
        <v>59191</v>
      </c>
      <c r="C442" s="66" t="s">
        <v>194</v>
      </c>
      <c r="D442" s="66" t="s">
        <v>652</v>
      </c>
      <c r="E442" s="67">
        <v>1468620</v>
      </c>
      <c r="F442" s="68" t="s">
        <v>185</v>
      </c>
      <c r="G442" s="67">
        <v>117490</v>
      </c>
      <c r="H442" s="67">
        <f t="shared" si="12"/>
        <v>1586110</v>
      </c>
      <c r="I442" s="66" t="s">
        <v>20</v>
      </c>
      <c r="J442" s="66" t="s">
        <v>225</v>
      </c>
      <c r="K442" s="69" t="s">
        <v>647</v>
      </c>
      <c r="L442" s="47" t="e">
        <v>#N/A</v>
      </c>
      <c r="M442" s="47" t="e">
        <v>#N/A</v>
      </c>
      <c r="N442" s="53" t="e">
        <v>#N/A</v>
      </c>
      <c r="P442" s="47" t="e">
        <f>+VLOOKUP(B442,'[1]MEGA nháp'!E$2:G$126,3,0)</f>
        <v>#N/A</v>
      </c>
      <c r="Q442" s="47" t="e">
        <f t="shared" si="13"/>
        <v>#N/A</v>
      </c>
    </row>
    <row r="443" spans="1:17" hidden="1" outlineLevel="1" x14ac:dyDescent="0.25">
      <c r="A443" s="64">
        <v>45199</v>
      </c>
      <c r="B443" s="65">
        <v>59192</v>
      </c>
      <c r="C443" s="66" t="s">
        <v>194</v>
      </c>
      <c r="D443" s="66" t="s">
        <v>653</v>
      </c>
      <c r="E443" s="67">
        <v>1110580</v>
      </c>
      <c r="F443" s="68" t="s">
        <v>185</v>
      </c>
      <c r="G443" s="67">
        <v>88846</v>
      </c>
      <c r="H443" s="67">
        <f t="shared" si="12"/>
        <v>1199426</v>
      </c>
      <c r="I443" s="66" t="s">
        <v>19</v>
      </c>
      <c r="J443" s="66" t="s">
        <v>247</v>
      </c>
      <c r="K443" s="69"/>
      <c r="L443" s="47" t="e">
        <v>#N/A</v>
      </c>
      <c r="M443" s="47" t="e">
        <v>#N/A</v>
      </c>
      <c r="N443" s="53" t="e">
        <v>#N/A</v>
      </c>
      <c r="P443" s="47">
        <f>+VLOOKUP(B443,'[1]MEGA nháp'!E$2:G$126,3,0)</f>
        <v>1199421</v>
      </c>
      <c r="Q443" s="47">
        <f t="shared" si="13"/>
        <v>-5</v>
      </c>
    </row>
    <row r="444" spans="1:17" hidden="1" outlineLevel="1" x14ac:dyDescent="0.25">
      <c r="A444" s="64">
        <v>45199</v>
      </c>
      <c r="B444" s="65">
        <v>59193</v>
      </c>
      <c r="C444" s="66" t="s">
        <v>194</v>
      </c>
      <c r="D444" s="66" t="s">
        <v>654</v>
      </c>
      <c r="E444" s="67">
        <v>6071860</v>
      </c>
      <c r="F444" s="68" t="s">
        <v>185</v>
      </c>
      <c r="G444" s="67">
        <v>485749</v>
      </c>
      <c r="H444" s="67">
        <f t="shared" si="12"/>
        <v>6557609</v>
      </c>
      <c r="I444" s="66" t="s">
        <v>18</v>
      </c>
      <c r="J444" s="66" t="s">
        <v>186</v>
      </c>
      <c r="K444" s="69"/>
      <c r="L444" s="47" t="e">
        <v>#N/A</v>
      </c>
      <c r="M444" s="47" t="e">
        <v>#N/A</v>
      </c>
      <c r="N444" s="53" t="e">
        <v>#N/A</v>
      </c>
      <c r="P444" s="47">
        <f>+VLOOKUP(B444,'[1]MEGA nháp'!E$2:G$126,3,0)</f>
        <v>6557612</v>
      </c>
      <c r="Q444" s="47">
        <f t="shared" si="13"/>
        <v>3</v>
      </c>
    </row>
    <row r="445" spans="1:17" hidden="1" outlineLevel="1" x14ac:dyDescent="0.25">
      <c r="A445" s="64">
        <v>45199</v>
      </c>
      <c r="B445" s="65">
        <v>59196</v>
      </c>
      <c r="C445" s="66" t="s">
        <v>194</v>
      </c>
      <c r="D445" s="66" t="s">
        <v>655</v>
      </c>
      <c r="E445" s="67">
        <v>1468620</v>
      </c>
      <c r="F445" s="68" t="s">
        <v>185</v>
      </c>
      <c r="G445" s="67">
        <v>117490</v>
      </c>
      <c r="H445" s="67">
        <f t="shared" si="12"/>
        <v>1586110</v>
      </c>
      <c r="I445" s="66" t="s">
        <v>13</v>
      </c>
      <c r="J445" s="66" t="s">
        <v>209</v>
      </c>
      <c r="K445" s="69"/>
      <c r="L445" s="47" t="e">
        <v>#N/A</v>
      </c>
      <c r="M445" s="47" t="e">
        <v>#N/A</v>
      </c>
      <c r="N445" s="53" t="e">
        <v>#N/A</v>
      </c>
      <c r="P445" s="47">
        <f>+VLOOKUP(B445,'[1]MEGA nháp'!E$2:G$126,3,0)</f>
        <v>1586115</v>
      </c>
      <c r="Q445" s="47">
        <f t="shared" si="13"/>
        <v>5</v>
      </c>
    </row>
    <row r="446" spans="1:17" hidden="1" outlineLevel="1" x14ac:dyDescent="0.25">
      <c r="A446" s="64">
        <v>45199</v>
      </c>
      <c r="B446" s="65">
        <v>59197</v>
      </c>
      <c r="C446" s="66" t="s">
        <v>194</v>
      </c>
      <c r="D446" s="66" t="s">
        <v>656</v>
      </c>
      <c r="E446" s="67">
        <v>1110580</v>
      </c>
      <c r="F446" s="68" t="s">
        <v>185</v>
      </c>
      <c r="G446" s="67">
        <v>88846</v>
      </c>
      <c r="H446" s="67">
        <f t="shared" si="12"/>
        <v>1199426</v>
      </c>
      <c r="I446" s="66" t="s">
        <v>13</v>
      </c>
      <c r="J446" s="66" t="s">
        <v>209</v>
      </c>
      <c r="K446" s="69"/>
      <c r="L446" s="47" t="e">
        <v>#N/A</v>
      </c>
      <c r="M446" s="47" t="e">
        <v>#N/A</v>
      </c>
      <c r="N446" s="53" t="e">
        <v>#N/A</v>
      </c>
      <c r="P446" s="47">
        <f>+VLOOKUP(B446,'[1]MEGA nháp'!E$2:G$126,3,0)</f>
        <v>1199421</v>
      </c>
      <c r="Q446" s="47">
        <f t="shared" si="13"/>
        <v>-5</v>
      </c>
    </row>
    <row r="447" spans="1:17" hidden="1" outlineLevel="1" x14ac:dyDescent="0.25">
      <c r="A447" s="64">
        <v>45199</v>
      </c>
      <c r="B447" s="65">
        <v>59198</v>
      </c>
      <c r="C447" s="66" t="s">
        <v>194</v>
      </c>
      <c r="D447" s="66" t="s">
        <v>657</v>
      </c>
      <c r="E447" s="67">
        <v>4294225</v>
      </c>
      <c r="F447" s="68" t="s">
        <v>185</v>
      </c>
      <c r="G447" s="67">
        <v>343538</v>
      </c>
      <c r="H447" s="67">
        <f t="shared" si="12"/>
        <v>4637763</v>
      </c>
      <c r="I447" s="66" t="s">
        <v>13</v>
      </c>
      <c r="J447" s="66" t="s">
        <v>209</v>
      </c>
      <c r="K447" s="69"/>
      <c r="L447" s="47" t="e">
        <v>#N/A</v>
      </c>
      <c r="M447" s="47" t="e">
        <v>#N/A</v>
      </c>
      <c r="N447" s="53" t="e">
        <v>#N/A</v>
      </c>
      <c r="P447" s="47">
        <f>+VLOOKUP(B447,'[1]MEGA nháp'!E$2:G$126,3,0)</f>
        <v>4637763</v>
      </c>
      <c r="Q447" s="47">
        <f t="shared" si="13"/>
        <v>0</v>
      </c>
    </row>
    <row r="448" spans="1:17" hidden="1" outlineLevel="1" x14ac:dyDescent="0.25">
      <c r="A448" s="64">
        <v>45199</v>
      </c>
      <c r="B448" s="65">
        <v>59199</v>
      </c>
      <c r="C448" s="66" t="s">
        <v>194</v>
      </c>
      <c r="D448" s="66" t="s">
        <v>658</v>
      </c>
      <c r="E448" s="67">
        <v>85312</v>
      </c>
      <c r="F448" s="68" t="s">
        <v>185</v>
      </c>
      <c r="G448" s="67">
        <v>6825</v>
      </c>
      <c r="H448" s="67">
        <f t="shared" si="12"/>
        <v>92137</v>
      </c>
      <c r="I448" s="66" t="s">
        <v>13</v>
      </c>
      <c r="J448" s="66" t="s">
        <v>209</v>
      </c>
      <c r="K448" s="69"/>
      <c r="L448" s="47" t="e">
        <v>#N/A</v>
      </c>
      <c r="M448" s="47" t="e">
        <v>#N/A</v>
      </c>
      <c r="N448" s="53" t="e">
        <v>#N/A</v>
      </c>
      <c r="P448" s="47">
        <f>+VLOOKUP(B448,'[1]MEGA nháp'!E$2:G$126,3,0)</f>
        <v>92138</v>
      </c>
      <c r="Q448" s="47">
        <f t="shared" si="13"/>
        <v>1</v>
      </c>
    </row>
    <row r="449" spans="1:17" hidden="1" outlineLevel="1" x14ac:dyDescent="0.25">
      <c r="A449" s="64">
        <v>45199</v>
      </c>
      <c r="B449" s="65">
        <v>59200</v>
      </c>
      <c r="C449" s="66" t="s">
        <v>194</v>
      </c>
      <c r="D449" s="66" t="s">
        <v>659</v>
      </c>
      <c r="E449" s="67">
        <v>2579200</v>
      </c>
      <c r="F449" s="68" t="s">
        <v>185</v>
      </c>
      <c r="G449" s="67">
        <v>206336</v>
      </c>
      <c r="H449" s="67">
        <f t="shared" si="12"/>
        <v>2785536</v>
      </c>
      <c r="I449" s="66" t="s">
        <v>13</v>
      </c>
      <c r="J449" s="66" t="s">
        <v>209</v>
      </c>
      <c r="K449" s="69"/>
      <c r="L449" s="47" t="e">
        <v>#N/A</v>
      </c>
      <c r="M449" s="47" t="e">
        <v>#N/A</v>
      </c>
      <c r="N449" s="53" t="e">
        <v>#N/A</v>
      </c>
      <c r="P449" s="47">
        <f>+VLOOKUP(B449,'[1]MEGA nháp'!E$2:G$126,3,0)</f>
        <v>2785536</v>
      </c>
      <c r="Q449" s="47">
        <f t="shared" si="13"/>
        <v>0</v>
      </c>
    </row>
    <row r="450" spans="1:17" hidden="1" outlineLevel="1" x14ac:dyDescent="0.25">
      <c r="A450" s="64">
        <v>45199</v>
      </c>
      <c r="B450" s="65">
        <v>59201</v>
      </c>
      <c r="C450" s="66" t="s">
        <v>194</v>
      </c>
      <c r="D450" s="66" t="s">
        <v>660</v>
      </c>
      <c r="E450" s="67">
        <v>213280</v>
      </c>
      <c r="F450" s="68" t="s">
        <v>185</v>
      </c>
      <c r="G450" s="67">
        <v>17062</v>
      </c>
      <c r="H450" s="67">
        <f t="shared" ref="H450:H455" si="14">+E450+G450</f>
        <v>230342</v>
      </c>
      <c r="I450" s="66" t="s">
        <v>13</v>
      </c>
      <c r="J450" s="66" t="s">
        <v>209</v>
      </c>
      <c r="K450" s="69"/>
      <c r="L450" s="47" t="e">
        <v>#N/A</v>
      </c>
      <c r="M450" s="47" t="e">
        <v>#N/A</v>
      </c>
      <c r="N450" s="53" t="e">
        <v>#N/A</v>
      </c>
      <c r="P450" s="47">
        <f>+VLOOKUP(B450,'[1]MEGA nháp'!E$2:G$126,3,0)</f>
        <v>230337</v>
      </c>
      <c r="Q450" s="47">
        <f t="shared" si="13"/>
        <v>-5</v>
      </c>
    </row>
    <row r="451" spans="1:17" hidden="1" outlineLevel="1" x14ac:dyDescent="0.25">
      <c r="A451" s="64">
        <v>45199</v>
      </c>
      <c r="B451" s="65">
        <v>59202</v>
      </c>
      <c r="C451" s="66" t="s">
        <v>194</v>
      </c>
      <c r="D451" s="66" t="s">
        <v>661</v>
      </c>
      <c r="E451" s="67">
        <v>536025</v>
      </c>
      <c r="F451" s="68" t="s">
        <v>185</v>
      </c>
      <c r="G451" s="67">
        <v>42882</v>
      </c>
      <c r="H451" s="67">
        <f t="shared" si="14"/>
        <v>578907</v>
      </c>
      <c r="I451" s="66" t="s">
        <v>13</v>
      </c>
      <c r="J451" s="66" t="s">
        <v>209</v>
      </c>
      <c r="K451" s="69"/>
      <c r="L451" s="47" t="e">
        <v>#N/A</v>
      </c>
      <c r="M451" s="47" t="e">
        <v>#N/A</v>
      </c>
      <c r="N451" s="53" t="e">
        <v>#N/A</v>
      </c>
      <c r="P451" s="47">
        <f>+VLOOKUP(B451,'[1]MEGA nháp'!E$2:G$126,3,0)</f>
        <v>578907</v>
      </c>
      <c r="Q451" s="47">
        <f t="shared" ref="Q451:Q455" si="15">+P451-H451</f>
        <v>0</v>
      </c>
    </row>
    <row r="452" spans="1:17" outlineLevel="1" x14ac:dyDescent="0.25">
      <c r="A452" s="64">
        <v>45199</v>
      </c>
      <c r="B452" s="65">
        <v>59217</v>
      </c>
      <c r="C452" s="66" t="s">
        <v>194</v>
      </c>
      <c r="D452" s="66" t="s">
        <v>662</v>
      </c>
      <c r="E452" s="67">
        <v>853120</v>
      </c>
      <c r="F452" s="68" t="s">
        <v>185</v>
      </c>
      <c r="G452" s="67">
        <v>68250</v>
      </c>
      <c r="H452" s="67">
        <f t="shared" si="14"/>
        <v>921370</v>
      </c>
      <c r="I452" s="66" t="s">
        <v>12</v>
      </c>
      <c r="J452" s="66" t="s">
        <v>193</v>
      </c>
      <c r="K452" s="69" t="s">
        <v>647</v>
      </c>
      <c r="L452" s="47" t="e">
        <v>#N/A</v>
      </c>
      <c r="M452" s="47" t="e">
        <v>#N/A</v>
      </c>
      <c r="N452" s="53" t="e">
        <v>#N/A</v>
      </c>
      <c r="P452" s="47" t="e">
        <f>+VLOOKUP(B452,'[1]MEGA nháp'!E$2:G$126,3,0)</f>
        <v>#N/A</v>
      </c>
      <c r="Q452" s="47" t="e">
        <f t="shared" si="15"/>
        <v>#N/A</v>
      </c>
    </row>
    <row r="453" spans="1:17" outlineLevel="1" x14ac:dyDescent="0.25">
      <c r="A453" s="64">
        <v>45199</v>
      </c>
      <c r="B453" s="65">
        <v>59218</v>
      </c>
      <c r="C453" s="66" t="s">
        <v>194</v>
      </c>
      <c r="D453" s="66" t="s">
        <v>663</v>
      </c>
      <c r="E453" s="67">
        <v>9524420</v>
      </c>
      <c r="F453" s="68" t="s">
        <v>185</v>
      </c>
      <c r="G453" s="67">
        <v>761954</v>
      </c>
      <c r="H453" s="67">
        <f t="shared" si="14"/>
        <v>10286374</v>
      </c>
      <c r="I453" s="66" t="s">
        <v>12</v>
      </c>
      <c r="J453" s="66" t="s">
        <v>193</v>
      </c>
      <c r="K453" s="69" t="s">
        <v>647</v>
      </c>
      <c r="L453" s="47" t="e">
        <v>#N/A</v>
      </c>
      <c r="M453" s="47" t="e">
        <v>#N/A</v>
      </c>
      <c r="N453" s="53" t="e">
        <v>#N/A</v>
      </c>
      <c r="P453" s="47" t="e">
        <f>+VLOOKUP(B453,'[1]MEGA nháp'!E$2:G$126,3,0)</f>
        <v>#N/A</v>
      </c>
      <c r="Q453" s="47" t="e">
        <f t="shared" si="15"/>
        <v>#N/A</v>
      </c>
    </row>
    <row r="454" spans="1:17" outlineLevel="1" x14ac:dyDescent="0.25">
      <c r="A454" s="64">
        <v>45199</v>
      </c>
      <c r="B454" s="65">
        <v>59219</v>
      </c>
      <c r="C454" s="66" t="s">
        <v>194</v>
      </c>
      <c r="D454" s="66" t="s">
        <v>664</v>
      </c>
      <c r="E454" s="67">
        <v>426560</v>
      </c>
      <c r="F454" s="68" t="s">
        <v>185</v>
      </c>
      <c r="G454" s="67">
        <v>34125</v>
      </c>
      <c r="H454" s="67">
        <f t="shared" si="14"/>
        <v>460685</v>
      </c>
      <c r="I454" s="66" t="s">
        <v>13</v>
      </c>
      <c r="J454" s="66" t="s">
        <v>209</v>
      </c>
      <c r="K454" s="69" t="s">
        <v>647</v>
      </c>
      <c r="L454" s="47" t="e">
        <v>#N/A</v>
      </c>
      <c r="M454" s="47" t="e">
        <v>#N/A</v>
      </c>
      <c r="N454" s="53" t="e">
        <v>#N/A</v>
      </c>
      <c r="P454" s="47" t="e">
        <f>+VLOOKUP(B454,'[1]MEGA nháp'!E$2:G$126,3,0)</f>
        <v>#N/A</v>
      </c>
      <c r="Q454" s="47" t="e">
        <f t="shared" si="15"/>
        <v>#N/A</v>
      </c>
    </row>
    <row r="455" spans="1:17" outlineLevel="1" x14ac:dyDescent="0.25">
      <c r="A455" s="64">
        <v>45199</v>
      </c>
      <c r="B455" s="65">
        <v>59220</v>
      </c>
      <c r="C455" s="66" t="s">
        <v>194</v>
      </c>
      <c r="D455" s="66" t="s">
        <v>665</v>
      </c>
      <c r="E455" s="67">
        <v>3432106</v>
      </c>
      <c r="F455" s="68" t="s">
        <v>185</v>
      </c>
      <c r="G455" s="67">
        <v>274568</v>
      </c>
      <c r="H455" s="67">
        <f t="shared" si="14"/>
        <v>3706674</v>
      </c>
      <c r="I455" s="66" t="s">
        <v>13</v>
      </c>
      <c r="J455" s="66" t="s">
        <v>209</v>
      </c>
      <c r="K455" s="69" t="s">
        <v>647</v>
      </c>
      <c r="L455" s="47" t="e">
        <v>#N/A</v>
      </c>
      <c r="M455" s="47" t="e">
        <v>#N/A</v>
      </c>
      <c r="N455" s="53" t="e">
        <v>#N/A</v>
      </c>
      <c r="P455" s="47" t="e">
        <f>+VLOOKUP(B455,'[1]MEGA nháp'!E$2:G$126,3,0)</f>
        <v>#N/A</v>
      </c>
      <c r="Q455" s="47" t="e">
        <f t="shared" si="15"/>
        <v>#N/A</v>
      </c>
    </row>
    <row r="458" spans="1:17" x14ac:dyDescent="0.25">
      <c r="H458" s="70">
        <f>+SUBTOTAL(9,$H$2:$H$455)</f>
        <v>30299797</v>
      </c>
    </row>
  </sheetData>
  <autoFilter ref="A1:Q455">
    <filterColumn colId="12">
      <filters>
        <filter val="#N/A"/>
      </filters>
    </filterColumn>
    <filterColumn colId="14">
      <filters blank="1"/>
    </filterColumn>
    <filterColumn colId="16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Check lệch bán hàng - 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2023-11-02T06:23:23Z</dcterms:modified>
</cp:coreProperties>
</file>