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LOTTE\XUẤT HÓA ĐƠN CHIẾT KHẤU\T01.2026\"/>
    </mc:Choice>
  </mc:AlternateContent>
  <xr:revisionPtr revIDLastSave="0" documentId="13_ncr:1_{144AF099-D03E-4EAF-8518-A41A80419C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ÂY HỒ" sheetId="13" r:id="rId1"/>
    <sheet name="VINH" sheetId="12" r:id="rId2"/>
    <sheet name="NHA TRANG" sheetId="11" r:id="rId3"/>
    <sheet name="GÒ VẤP" sheetId="10" r:id="rId4"/>
    <sheet name="CẦN THƠ" sheetId="9" r:id="rId5"/>
    <sheet name="TÂN BÌNH" sheetId="8" r:id="rId6"/>
    <sheet name="VŨNG TÀU" sheetId="7" r:id="rId7"/>
    <sheet name="BA ĐÌNH" sheetId="6" r:id="rId8"/>
    <sheet name="BÌNH THUẬN" sheetId="5" r:id="rId9"/>
    <sheet name="BÌNH DƯƠNG" sheetId="4" r:id="rId10"/>
    <sheet name="ĐÀ NẴNG" sheetId="15" r:id="rId11"/>
    <sheet name="ĐỒNG NAI" sheetId="14" r:id="rId12"/>
    <sheet name="PHÚ THỌ" sheetId="3" r:id="rId13"/>
    <sheet name="NAM SÀI GÒN" sheetId="1" r:id="rId14"/>
    <sheet name="Danh sách CN" sheetId="2" r:id="rId15"/>
  </sheets>
  <definedNames>
    <definedName name="_xlnm._FilterDatabase" localSheetId="7" hidden="1">'BA ĐÌNH'!$A$19:$H$25</definedName>
    <definedName name="_xlnm._FilterDatabase" localSheetId="9" hidden="1">'BÌNH DƯƠNG'!$A$19:$H$26</definedName>
    <definedName name="_xlnm._FilterDatabase" localSheetId="8" hidden="1">'BÌNH THUẬN'!$A$19:$H$27</definedName>
    <definedName name="_xlnm._FilterDatabase" localSheetId="4" hidden="1">'CẦN THƠ'!$A$19:$H$26</definedName>
    <definedName name="_xlnm._FilterDatabase" localSheetId="10" hidden="1">'ĐÀ NẴNG'!$A$19:$H$30</definedName>
    <definedName name="_xlnm._FilterDatabase" localSheetId="11" hidden="1">'ĐỒNG NAI'!$A$19:$H$26</definedName>
    <definedName name="_xlnm._FilterDatabase" localSheetId="3" hidden="1">'GÒ VẤP'!$A$19:$H$31</definedName>
    <definedName name="_xlnm._FilterDatabase" localSheetId="13" hidden="1">'NAM SÀI GÒN'!$A$19:$H$39</definedName>
    <definedName name="_xlnm._FilterDatabase" localSheetId="2" hidden="1">'NHA TRANG'!$A$19:$H$27</definedName>
    <definedName name="_xlnm._FilterDatabase" localSheetId="12" hidden="1">'PHÚ THỌ'!$A$19:$H$25</definedName>
    <definedName name="_xlnm._FilterDatabase" localSheetId="5" hidden="1">'TÂN BÌNH'!$A$19:$H$26</definedName>
    <definedName name="_xlnm._FilterDatabase" localSheetId="0" hidden="1">'TÂY HỒ'!$A$19:$H$27</definedName>
    <definedName name="_xlnm._FilterDatabase" localSheetId="1" hidden="1">VINH!$A$19:$H$25</definedName>
    <definedName name="_xlnm._FilterDatabase" localSheetId="6" hidden="1">'VŨNG TÀU'!$A$19:$H$25</definedName>
    <definedName name="_xlnm.Print_Area" localSheetId="7">'BA ĐÌNH'!$A$1:$H$41</definedName>
    <definedName name="_xlnm.Print_Area" localSheetId="9">'BÌNH DƯƠNG'!$A$1:$H$40</definedName>
    <definedName name="_xlnm.Print_Area" localSheetId="8">'BÌNH THUẬN'!$A$1:$H$41</definedName>
    <definedName name="_xlnm.Print_Area" localSheetId="4">'CẦN THƠ'!$A$1:$H$42</definedName>
    <definedName name="_xlnm.Print_Area" localSheetId="10">'ĐÀ NẴNG'!$A$1:$H$43</definedName>
    <definedName name="_xlnm.Print_Area" localSheetId="11">'ĐỒNG NAI'!$A$1:$H$40</definedName>
    <definedName name="_xlnm.Print_Area" localSheetId="3">'GÒ VẤP'!$A$1:$H$48</definedName>
    <definedName name="_xlnm.Print_Area" localSheetId="13">'NAM SÀI GÒN'!$A$1:$H$50</definedName>
    <definedName name="_xlnm.Print_Area" localSheetId="2">'NHA TRANG'!$A$1:$H$44</definedName>
    <definedName name="_xlnm.Print_Area" localSheetId="12">'PHÚ THỌ'!$A$1:$H$39</definedName>
    <definedName name="_xlnm.Print_Area" localSheetId="5">'TÂN BÌNH'!$A$1:$H$41</definedName>
    <definedName name="_xlnm.Print_Area" localSheetId="0">'TÂY HỒ'!$A$1:$H$45</definedName>
    <definedName name="_xlnm.Print_Area" localSheetId="1">VINH!$A$1:$H$40</definedName>
    <definedName name="_xlnm.Print_Area" localSheetId="6">'VŨNG TÀU'!$A$1:$H$40</definedName>
    <definedName name="_xlnm.Print_Titles" localSheetId="7">'BA ĐÌNH'!$19:$19</definedName>
    <definedName name="_xlnm.Print_Titles" localSheetId="9">'BÌNH DƯƠNG'!$19:$19</definedName>
    <definedName name="_xlnm.Print_Titles" localSheetId="8">'BÌNH THUẬN'!$19:$19</definedName>
    <definedName name="_xlnm.Print_Titles" localSheetId="4">'CẦN THƠ'!$19:$19</definedName>
    <definedName name="_xlnm.Print_Titles" localSheetId="10">'ĐÀ NẴNG'!$19:$19</definedName>
    <definedName name="_xlnm.Print_Titles" localSheetId="11">'ĐỒNG NAI'!$19:$19</definedName>
    <definedName name="_xlnm.Print_Titles" localSheetId="3">'GÒ VẤP'!$19:$19</definedName>
    <definedName name="_xlnm.Print_Titles" localSheetId="13">'NAM SÀI GÒN'!$19:$19</definedName>
    <definedName name="_xlnm.Print_Titles" localSheetId="2">'NHA TRANG'!$19:$19</definedName>
    <definedName name="_xlnm.Print_Titles" localSheetId="12">'PHÚ THỌ'!$19:$19</definedName>
    <definedName name="_xlnm.Print_Titles" localSheetId="5">'TÂN BÌNH'!$19:$19</definedName>
    <definedName name="_xlnm.Print_Titles" localSheetId="0">'TÂY HỒ'!$19:$19</definedName>
    <definedName name="_xlnm.Print_Titles" localSheetId="1">VINH!$19:$19</definedName>
    <definedName name="_xlnm.Print_Titles" localSheetId="6">'VŨNG TÀU'!$19:$19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F25" i="12"/>
  <c r="H21" i="9"/>
  <c r="H22" i="9"/>
  <c r="H21" i="8"/>
  <c r="H22" i="8"/>
  <c r="H23" i="8"/>
  <c r="H21" i="7"/>
  <c r="H22" i="7"/>
  <c r="H21" i="6"/>
  <c r="H22" i="6"/>
  <c r="H22" i="15"/>
  <c r="H23" i="15"/>
  <c r="H24" i="15"/>
  <c r="H25" i="15"/>
  <c r="H26" i="15"/>
  <c r="H21" i="14"/>
  <c r="H22" i="14"/>
  <c r="G24" i="3"/>
  <c r="F24" i="3"/>
  <c r="F25" i="3" s="1"/>
  <c r="H21" i="3"/>
  <c r="H22" i="3"/>
  <c r="H23" i="3"/>
  <c r="G26" i="13"/>
  <c r="F26" i="13"/>
  <c r="G24" i="12"/>
  <c r="F24" i="12"/>
  <c r="H24" i="10"/>
  <c r="H25" i="10"/>
  <c r="H26" i="10"/>
  <c r="H27" i="10"/>
  <c r="G24" i="6"/>
  <c r="F24" i="6"/>
  <c r="H23" i="6"/>
  <c r="H21" i="5"/>
  <c r="H22" i="5"/>
  <c r="H23" i="5"/>
  <c r="H21" i="4"/>
  <c r="H22" i="4"/>
  <c r="H23" i="4"/>
  <c r="H24" i="4"/>
  <c r="H23" i="14"/>
  <c r="H27" i="1"/>
  <c r="H28" i="1"/>
  <c r="H29" i="1"/>
  <c r="H30" i="1"/>
  <c r="H31" i="1"/>
  <c r="H32" i="1"/>
  <c r="H33" i="1"/>
  <c r="H34" i="1"/>
  <c r="H35" i="1"/>
  <c r="H36" i="1"/>
  <c r="H37" i="1"/>
  <c r="H21" i="11"/>
  <c r="H22" i="11"/>
  <c r="H23" i="11"/>
  <c r="H24" i="11"/>
  <c r="H25" i="11"/>
  <c r="H22" i="12"/>
  <c r="G24" i="7"/>
  <c r="F24" i="7"/>
  <c r="H23" i="7"/>
  <c r="H25" i="5"/>
  <c r="G29" i="15"/>
  <c r="F29" i="15"/>
  <c r="H21" i="15"/>
  <c r="H27" i="15"/>
  <c r="H28" i="15"/>
  <c r="H21" i="13"/>
  <c r="H22" i="13"/>
  <c r="H23" i="13"/>
  <c r="H28" i="10"/>
  <c r="H29" i="10"/>
  <c r="H23" i="9"/>
  <c r="H24" i="9"/>
  <c r="H23" i="1"/>
  <c r="H24" i="1"/>
  <c r="H25" i="1"/>
  <c r="H26" i="1"/>
  <c r="G25" i="3" l="1"/>
  <c r="H25" i="3" s="1"/>
  <c r="H25" i="13" l="1"/>
  <c r="H23" i="12"/>
  <c r="H24" i="14"/>
  <c r="C16" i="15" l="1"/>
  <c r="F30" i="15"/>
  <c r="H20" i="15"/>
  <c r="H29" i="15" s="1"/>
  <c r="C16" i="14"/>
  <c r="G25" i="14"/>
  <c r="F25" i="14"/>
  <c r="F26" i="14" s="1"/>
  <c r="H20" i="14"/>
  <c r="H25" i="14" l="1"/>
  <c r="C14" i="15"/>
  <c r="C15" i="15"/>
  <c r="G30" i="15"/>
  <c r="H30" i="15" s="1"/>
  <c r="C14" i="14"/>
  <c r="C15" i="14"/>
  <c r="G26" i="14"/>
  <c r="H26" i="14" s="1"/>
  <c r="C15" i="13" l="1"/>
  <c r="F27" i="13"/>
  <c r="H24" i="13"/>
  <c r="H20" i="13"/>
  <c r="H21" i="12"/>
  <c r="H20" i="12"/>
  <c r="H24" i="12" s="1"/>
  <c r="C16" i="12"/>
  <c r="C15" i="12"/>
  <c r="C14" i="12"/>
  <c r="C16" i="11"/>
  <c r="G26" i="11"/>
  <c r="F26" i="11"/>
  <c r="F27" i="11" s="1"/>
  <c r="H20" i="11"/>
  <c r="C15" i="10"/>
  <c r="G30" i="10"/>
  <c r="F30" i="10"/>
  <c r="F31" i="10" s="1"/>
  <c r="H23" i="10"/>
  <c r="H22" i="10"/>
  <c r="H21" i="10"/>
  <c r="H20" i="10"/>
  <c r="C16" i="9"/>
  <c r="G25" i="9"/>
  <c r="F25" i="9"/>
  <c r="F26" i="9" s="1"/>
  <c r="G26" i="9" s="1"/>
  <c r="H20" i="9"/>
  <c r="C16" i="8"/>
  <c r="G25" i="8"/>
  <c r="F25" i="8"/>
  <c r="F26" i="8" s="1"/>
  <c r="H24" i="8"/>
  <c r="H20" i="8"/>
  <c r="C15" i="7"/>
  <c r="F25" i="7"/>
  <c r="H20" i="7"/>
  <c r="H24" i="7" s="1"/>
  <c r="C16" i="6"/>
  <c r="F25" i="6"/>
  <c r="H20" i="6"/>
  <c r="H24" i="6" s="1"/>
  <c r="C16" i="5"/>
  <c r="G26" i="5"/>
  <c r="F26" i="5"/>
  <c r="F27" i="5" s="1"/>
  <c r="H24" i="5"/>
  <c r="H20" i="5"/>
  <c r="C15" i="4"/>
  <c r="G25" i="4"/>
  <c r="F25" i="4"/>
  <c r="F26" i="4" s="1"/>
  <c r="G26" i="4" s="1"/>
  <c r="H26" i="4" s="1"/>
  <c r="H20" i="4"/>
  <c r="H20" i="3"/>
  <c r="H24" i="3" s="1"/>
  <c r="C16" i="3"/>
  <c r="C15" i="3"/>
  <c r="C14" i="3"/>
  <c r="G38" i="1"/>
  <c r="F38" i="1"/>
  <c r="H22" i="1"/>
  <c r="H21" i="1"/>
  <c r="H20" i="1"/>
  <c r="C16" i="1"/>
  <c r="C15" i="1"/>
  <c r="C14" i="1"/>
  <c r="H26" i="13" l="1"/>
  <c r="C16" i="13"/>
  <c r="C14" i="13"/>
  <c r="G27" i="13"/>
  <c r="H27" i="13" s="1"/>
  <c r="G25" i="12"/>
  <c r="H25" i="12" s="1"/>
  <c r="H26" i="11"/>
  <c r="C14" i="11"/>
  <c r="C15" i="11"/>
  <c r="G27" i="11"/>
  <c r="H27" i="11" s="1"/>
  <c r="H30" i="10"/>
  <c r="C16" i="10"/>
  <c r="C14" i="10"/>
  <c r="G31" i="10"/>
  <c r="H31" i="10" s="1"/>
  <c r="H25" i="9"/>
  <c r="C14" i="9"/>
  <c r="C15" i="9"/>
  <c r="H26" i="9"/>
  <c r="H25" i="8"/>
  <c r="C14" i="8"/>
  <c r="C15" i="8"/>
  <c r="G26" i="8"/>
  <c r="H26" i="8" s="1"/>
  <c r="C14" i="7"/>
  <c r="C16" i="7"/>
  <c r="G25" i="7"/>
  <c r="H25" i="7" s="1"/>
  <c r="C14" i="6"/>
  <c r="C15" i="6"/>
  <c r="G25" i="6"/>
  <c r="H25" i="6" s="1"/>
  <c r="H26" i="5"/>
  <c r="C14" i="5"/>
  <c r="C15" i="5"/>
  <c r="G27" i="5"/>
  <c r="H27" i="5" s="1"/>
  <c r="C14" i="4"/>
  <c r="C16" i="4"/>
  <c r="H25" i="4"/>
  <c r="H38" i="1"/>
  <c r="G39" i="1"/>
  <c r="H39" i="1" s="1"/>
</calcChain>
</file>

<file path=xl/sharedStrings.xml><?xml version="1.0" encoding="utf-8"?>
<sst xmlns="http://schemas.openxmlformats.org/spreadsheetml/2006/main" count="851" uniqueCount="196">
  <si>
    <t xml:space="preserve">CÔNG TY TNHH MTV TM &amp; DV </t>
  </si>
  <si>
    <t>CỘNG HÒA XÃ HỘI CHỦ NGHĨA VIỆT NAM</t>
  </si>
  <si>
    <t>NGỌC THƠM</t>
  </si>
  <si>
    <t>Độc lập - Tự do - Hạnh phúc</t>
  </si>
  <si>
    <t>Bên bán hàng:</t>
  </si>
  <si>
    <t>CÔNG TY TNHH MỘT THÀNH VIÊN THƯƠNG MẠI VÀ DỊCH VỤ NGỌC THƠM</t>
  </si>
  <si>
    <t xml:space="preserve">Mã số thuế: </t>
  </si>
  <si>
    <t>0309391503</t>
  </si>
  <si>
    <t>Địa chỉ:</t>
  </si>
  <si>
    <t>Đại diện:</t>
  </si>
  <si>
    <t>Nguyễn Bảo Thạch</t>
  </si>
  <si>
    <t>Bên mua hàng:</t>
  </si>
  <si>
    <t>LOTTE-007</t>
  </si>
  <si>
    <t xml:space="preserve">                     Chức vụ: </t>
  </si>
  <si>
    <t>STT</t>
  </si>
  <si>
    <t>Số hóa đơn</t>
  </si>
  <si>
    <t>Ký hiệu</t>
  </si>
  <si>
    <t>Ngày hóa đơn</t>
  </si>
  <si>
    <t>Tên khách hàng</t>
  </si>
  <si>
    <t>Thành tiền
 trước thuế</t>
  </si>
  <si>
    <t>Tiền thuế GTGT</t>
  </si>
  <si>
    <t>Tổng thanh toán</t>
  </si>
  <si>
    <t>Tổng cộng</t>
  </si>
  <si>
    <t xml:space="preserve">Bảng kê được lập thành 02 bản, có giá trị như nhau, mỗi bên giữ 01 bản </t>
  </si>
  <si>
    <t>ĐẠI DIỆN MUA HÀNG</t>
  </si>
  <si>
    <t xml:space="preserve">         ĐẠI DIỆN BÁN HÀNG</t>
  </si>
  <si>
    <t>(Ký điện tử/ký, đóng dấu và ghi rõ họ tên)</t>
  </si>
  <si>
    <t>Mã khách hàng</t>
  </si>
  <si>
    <t>Mã số thuế</t>
  </si>
  <si>
    <t>Địa chỉ</t>
  </si>
  <si>
    <t>CÔNG TY CỔ PHẦN TRUNG TÂM THƯƠNG MẠI LOTTE VIỆT NAM - CHI NHÁNH CẦN THƠ</t>
  </si>
  <si>
    <t>0304741634-007</t>
  </si>
  <si>
    <t>84, Mậu Thân, Phường Cái Khế, Thành phố Cần Thơ, Việt Nam</t>
  </si>
  <si>
    <t>LOTTE-013</t>
  </si>
  <si>
    <t>CÔNG TY CỔ PHẦN TRUNG TÂM THƯƠNG MẠI LOTTE VIỆT NAM - CHI NHÁNH VINH</t>
  </si>
  <si>
    <t>0304741634-013</t>
  </si>
  <si>
    <t>Đại lộ V.I.Lenin, Khối Yên Sơn, Phường Vinh Phú, Tỉnh Nghệ An, Việt Nam</t>
  </si>
  <si>
    <t>LOTTE-005</t>
  </si>
  <si>
    <t>CÔNG TY CỔ PHẦN TRUNG TÂM THƯƠNG MẠI LOTTE VIỆT NAM - CHI NHÁNH BÀ RỊA VŨNG TÀU</t>
  </si>
  <si>
    <t>0304741634-005</t>
  </si>
  <si>
    <t>Góc đường 3 tháng 2 và đường Thi Sách, Phường Tam Thắng, TP. Hồ Chí Minh, Việt Nam</t>
  </si>
  <si>
    <t>LOTTE-002</t>
  </si>
  <si>
    <t>CÔNG TY CỔ PHẦN TRUNG TÂM THƯƠNG MẠI LOTTE VIỆT NAM - CHI NHÁNH BÌNH THUẬN</t>
  </si>
  <si>
    <t>0304741634-002</t>
  </si>
  <si>
    <t>Khu dân cư Hùng Vương I, Phường Phú Thủy, Tỉnh Lâm Đồng, Việt Nam</t>
  </si>
  <si>
    <t>LOTTE-003</t>
  </si>
  <si>
    <t>CÔNG TY CỔ PHẦN TRUNG TÂM THƯƠNG MẠI LOTTE VIỆT NAM - CHI NHÁNH BÌNH DƯƠNG</t>
  </si>
  <si>
    <t>0304741634-003</t>
  </si>
  <si>
    <t>Khu đô thị The Seasons Bình Dương, Phường Lái Thiêu, TP. Hồ Chí Minh, Việt Nam</t>
  </si>
  <si>
    <t>LOTTE-001</t>
  </si>
  <si>
    <t>CÔNG TY CỔ PHẦN TRUNG TÂM THƯƠNG MẠI LOTTE VIỆT NAM - CHI NHÁNH ĐỒNG NAI</t>
  </si>
  <si>
    <t>0304741634-001</t>
  </si>
  <si>
    <t>Lô B-03 Khu thương mại Amata, Quốc lộ 1A, Phường Long Bình, Tỉnh Đồng Nai, Việt Nam</t>
  </si>
  <si>
    <t>LOTTE-009</t>
  </si>
  <si>
    <t>CÔNG TY CỔ PHẦN TRUNG TÂM THƯƠNG MẠI LOTTE VIỆT NAM - CHI NHÁNH ĐÀ NẴNG</t>
  </si>
  <si>
    <t>0304741634-009</t>
  </si>
  <si>
    <t>số 06 đường Nại Nam, Phường Hòa Cường, Thành phố Đà Nẵng, Việt Nam</t>
  </si>
  <si>
    <t>LOTTE-010</t>
  </si>
  <si>
    <t>CÔNG TY CỔ PHẦN TRUNG TÂM THƯƠNG MẠI LOTTE VIỆT NAM - CHI NHÁNH GÒ VẤP</t>
  </si>
  <si>
    <t>0304741634-010</t>
  </si>
  <si>
    <t>Số 18, Đường Phan Văn Trị, Phường Gò Vấp, Thành phố Hồ Chí Minh, Việt Nam</t>
  </si>
  <si>
    <t>LOTTE-006</t>
  </si>
  <si>
    <t>CÔNG TY CỔ PHẦN TRUNG TÂM THƯƠNG MẠI LOTTE VIỆT NAM - CHI NHÁNH TÂN BÌNH</t>
  </si>
  <si>
    <t>0304741634-006</t>
  </si>
  <si>
    <t>Số 20, đường Cộng Hòa, Phường Bảy Hiền, Thành phố Hồ Chí Minh, Việt Nam</t>
  </si>
  <si>
    <t>LOTTE</t>
  </si>
  <si>
    <t>CÔNG TY CỔ PHẦN TRUNG TÂM THƯƠNG MẠI LOTTE VIỆT NAM</t>
  </si>
  <si>
    <t>0304741634</t>
  </si>
  <si>
    <t>Số 469, Đường Nguyễn Hữu Thọ, Phường Tân Hưng, Thành phố Hồ Chí Minh, Việt Nam</t>
  </si>
  <si>
    <t>LOTTE-011</t>
  </si>
  <si>
    <t>CÔNG TY CỔ PHẦN TRUNG TÂM THƯƠNG MẠI LOTTE VIỆT NAM - CHI NHÁNH NHA TRANG</t>
  </si>
  <si>
    <t>0304741634-011</t>
  </si>
  <si>
    <t>Số 58 đường 23/10, Phường Tây Nha Trang, Tỉnh Khánh Hòa, Việt Nam</t>
  </si>
  <si>
    <t>LOTTE-008</t>
  </si>
  <si>
    <t>CÔNG TY CỔ PHẦN TRUNG TÂM THƯƠNG MẠI LOTTE VIỆT NAM - CHI NHÁNH BA ĐÌNH</t>
  </si>
  <si>
    <t>0304741634-008</t>
  </si>
  <si>
    <t>Tầng hầm 1 (B1), Trung tâm Lotte Hà Nội, số 54, đường Liễu Giai, Phường Giảng Võ, Thành phố Hà Nội, Việt Nam</t>
  </si>
  <si>
    <t>LOTTE-015</t>
  </si>
  <si>
    <t>CÔNG TY CỔ PHẦN TRUNG TÂM THƯƠNG MẠI LOTTE VIỆT NAM - CHI NHÁNH TÂY HỒ</t>
  </si>
  <si>
    <t>0304741634-015</t>
  </si>
  <si>
    <t>Tầng hầm B1, Lotte Mall Hà Nội, Số 272 Võ Chí Công, Phường Tây Hồ, Thành phố Hà Nội, Việt Nam</t>
  </si>
  <si>
    <t>LOTTE-004</t>
  </si>
  <si>
    <t>CÔNG TY CỔ PHẦN TRUNG TÂM THƯƠNG MẠI LOTTE VIỆT NAM - CHI NHÁNH ĐỐNG ĐA</t>
  </si>
  <si>
    <t>0304741634-004</t>
  </si>
  <si>
    <t>Tòa nhà Mipec, 229 Tây Sơn, Phường Ngã Tư Sở, Quận Đống đa, Thành phố Hà Nội, Việt Nam</t>
  </si>
  <si>
    <t>1C25TNN</t>
  </si>
  <si>
    <t>Tổng chiết khấu (tỷ lệ 7%)</t>
  </si>
  <si>
    <t>1C25TNF</t>
  </si>
  <si>
    <t>12/14/18 Đường 49, Khu phố 69, Phường Hiệp Bình, TP. Hồ Chí Minh, Việt Nam</t>
  </si>
  <si>
    <t>00082253</t>
  </si>
  <si>
    <t>00083715</t>
  </si>
  <si>
    <t>00084118</t>
  </si>
  <si>
    <t>00084368</t>
  </si>
  <si>
    <t>00085288</t>
  </si>
  <si>
    <t>00085289</t>
  </si>
  <si>
    <t>00087031</t>
  </si>
  <si>
    <t>00087042</t>
  </si>
  <si>
    <t xml:space="preserve">                     Chức vụ: Phó Giám đốc</t>
  </si>
  <si>
    <t>00086474</t>
  </si>
  <si>
    <t>00084324</t>
  </si>
  <si>
    <t>00085291</t>
  </si>
  <si>
    <t>00086040</t>
  </si>
  <si>
    <t>00087420</t>
  </si>
  <si>
    <t>TP Hồ Chí Minh, ngày 13 tháng 02 năm 2026</t>
  </si>
  <si>
    <t>BẢNG KÊ HÓA ĐƠN THÁNG 01/2026</t>
  </si>
  <si>
    <t>Số: 14012026/BKHD/NT-LOTTE</t>
  </si>
  <si>
    <t>Số: 13012026/BKHD/NT-LOTTE</t>
  </si>
  <si>
    <t>Số: 12012026/BKHD/NT-LOTTE</t>
  </si>
  <si>
    <t>Số: 11012026/BKHD/NT-LOTTE</t>
  </si>
  <si>
    <t>Số: 10012026/BKHD/NT-LOTTE</t>
  </si>
  <si>
    <t>Số: 09012026/BKHD/NT-LOTTE</t>
  </si>
  <si>
    <t>Số: 08012026/BKHD/NT-LOTTE</t>
  </si>
  <si>
    <t>Số: 07012026/BKHD/NT-LOTTE</t>
  </si>
  <si>
    <t>Số: 06012026/BKHD/NT-LOTTE</t>
  </si>
  <si>
    <t>Số: 05012026/BKHD/NT-LOTTE</t>
  </si>
  <si>
    <t>Số: 04012026/BKHD/NT-LOTTE</t>
  </si>
  <si>
    <t>Số: 03012026/BKHD/NT-LOTTE</t>
  </si>
  <si>
    <t>Số: 02012026/BKHD/NT-LOTTE</t>
  </si>
  <si>
    <t>Số: 01012026/BKHD/NT-LOTTE</t>
  </si>
  <si>
    <t>00000047</t>
  </si>
  <si>
    <t>1C26TTN</t>
  </si>
  <si>
    <t>00001322</t>
  </si>
  <si>
    <t>00001724</t>
  </si>
  <si>
    <t>00002664</t>
  </si>
  <si>
    <t>00003251</t>
  </si>
  <si>
    <t>00003250</t>
  </si>
  <si>
    <t>00005268</t>
  </si>
  <si>
    <t>00005269</t>
  </si>
  <si>
    <t>00005270</t>
  </si>
  <si>
    <t>00001353</t>
  </si>
  <si>
    <t>00007197</t>
  </si>
  <si>
    <t>00007196</t>
  </si>
  <si>
    <t>1C26TNF</t>
  </si>
  <si>
    <t>00000164</t>
  </si>
  <si>
    <t>00000683</t>
  </si>
  <si>
    <t>00004042</t>
  </si>
  <si>
    <t>00004041</t>
  </si>
  <si>
    <t>00006763</t>
  </si>
  <si>
    <t>00006764</t>
  </si>
  <si>
    <t>00089008</t>
  </si>
  <si>
    <t>00000554</t>
  </si>
  <si>
    <t>00000553</t>
  </si>
  <si>
    <t>00001954</t>
  </si>
  <si>
    <t>00003038</t>
  </si>
  <si>
    <t>00003220</t>
  </si>
  <si>
    <t>00005100</t>
  </si>
  <si>
    <t>00006097</t>
  </si>
  <si>
    <t>00000167</t>
  </si>
  <si>
    <t>00001617</t>
  </si>
  <si>
    <t>00001998</t>
  </si>
  <si>
    <t>00002679</t>
  </si>
  <si>
    <t>00003166</t>
  </si>
  <si>
    <t>00000556</t>
  </si>
  <si>
    <t>00001653</t>
  </si>
  <si>
    <t>00001952</t>
  </si>
  <si>
    <t>00003037</t>
  </si>
  <si>
    <t>00004014</t>
  </si>
  <si>
    <t>00000166</t>
  </si>
  <si>
    <t>00000005</t>
  </si>
  <si>
    <t>00001648</t>
  </si>
  <si>
    <t>00003915</t>
  </si>
  <si>
    <t>00006033</t>
  </si>
  <si>
    <t>00000555</t>
  </si>
  <si>
    <t>00003036</t>
  </si>
  <si>
    <t>00004016</t>
  </si>
  <si>
    <t>00006098</t>
  </si>
  <si>
    <t>00001605</t>
  </si>
  <si>
    <t>00001604</t>
  </si>
  <si>
    <t>00004772</t>
  </si>
  <si>
    <t>00006032</t>
  </si>
  <si>
    <t>00002190</t>
  </si>
  <si>
    <t>00001124</t>
  </si>
  <si>
    <t>00003034</t>
  </si>
  <si>
    <t>00003035</t>
  </si>
  <si>
    <t>00000144</t>
  </si>
  <si>
    <t>00000715</t>
  </si>
  <si>
    <t>00001984</t>
  </si>
  <si>
    <t>00002704</t>
  </si>
  <si>
    <t>00003288</t>
  </si>
  <si>
    <t>00005208</t>
  </si>
  <si>
    <t>00000551</t>
  </si>
  <si>
    <t>00001953</t>
  </si>
  <si>
    <t>00003033</t>
  </si>
  <si>
    <t>00004015</t>
  </si>
  <si>
    <t>00006095</t>
  </si>
  <si>
    <t>00006096</t>
  </si>
  <si>
    <t>00000552</t>
  </si>
  <si>
    <t>00006100</t>
  </si>
  <si>
    <t>00006099</t>
  </si>
  <si>
    <t>00000165</t>
  </si>
  <si>
    <t>00000590</t>
  </si>
  <si>
    <t>00001652</t>
  </si>
  <si>
    <t>00003916</t>
  </si>
  <si>
    <t>00005177</t>
  </si>
  <si>
    <t>00005176</t>
  </si>
  <si>
    <t>00006034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</si>
</sst>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14" fontId="1" fillId="0" borderId="0" xfId="0" applyNumberFormat="1" applyFont="1"/>
    <xf numFmtId="38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vertical="top"/>
    </xf>
    <xf numFmtId="14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38" fontId="1" fillId="0" borderId="0" xfId="0" applyNumberFormat="1" applyFont="1" applyAlignment="1">
      <alignment vertical="top"/>
    </xf>
    <xf numFmtId="0" fontId="1" fillId="0" borderId="0" xfId="0" quotePrefix="1" applyFont="1" applyAlignment="1">
      <alignment vertical="top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38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38" fontId="7" fillId="0" borderId="1" xfId="0" applyNumberFormat="1" applyFont="1" applyBorder="1" applyAlignment="1">
      <alignment horizontal="right" vertical="center" wrapText="1"/>
    </xf>
    <xf numFmtId="38" fontId="9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4" fontId="6" fillId="0" borderId="0" xfId="0" applyNumberFormat="1" applyFont="1"/>
    <xf numFmtId="38" fontId="6" fillId="0" borderId="0" xfId="0" applyNumberFormat="1" applyFont="1"/>
    <xf numFmtId="0" fontId="10" fillId="2" borderId="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8" fillId="0" borderId="1" xfId="0" quotePrefix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38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38" fontId="2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38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38" fontId="9" fillId="0" borderId="3" xfId="0" applyNumberFormat="1" applyFont="1" applyBorder="1" applyAlignment="1">
      <alignment horizontal="right" vertical="center"/>
    </xf>
    <xf numFmtId="38" fontId="9" fillId="0" borderId="4" xfId="0" applyNumberFormat="1" applyFont="1" applyBorder="1" applyAlignment="1">
      <alignment horizontal="right" vertical="center"/>
    </xf>
    <xf numFmtId="38" fontId="9" fillId="0" borderId="5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topLeftCell="A21" zoomScaleNormal="100" workbookViewId="0">
      <selection activeCell="F27" sqref="F27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48.1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28" t="s">
        <v>0</v>
      </c>
      <c r="C1" s="28"/>
      <c r="D1" s="28"/>
      <c r="E1" s="29" t="s">
        <v>1</v>
      </c>
      <c r="F1" s="29"/>
      <c r="G1" s="29"/>
      <c r="H1" s="29"/>
    </row>
    <row r="2" spans="1:10" s="1" customFormat="1" ht="16.5" x14ac:dyDescent="0.25">
      <c r="B2" s="28" t="s">
        <v>2</v>
      </c>
      <c r="C2" s="28"/>
      <c r="D2" s="28"/>
      <c r="E2" s="29" t="s">
        <v>3</v>
      </c>
      <c r="F2" s="29"/>
      <c r="G2" s="29"/>
      <c r="H2" s="29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0" t="s">
        <v>103</v>
      </c>
      <c r="F4" s="30"/>
      <c r="G4" s="30"/>
      <c r="H4" s="30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104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4" t="s">
        <v>105</v>
      </c>
      <c r="B7" s="34"/>
      <c r="C7" s="34"/>
      <c r="D7" s="34"/>
      <c r="E7" s="34"/>
      <c r="F7" s="34"/>
      <c r="G7" s="34"/>
      <c r="H7" s="34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88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97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 - CHI NHÁNH TÂY HỒ</v>
      </c>
      <c r="D14" s="6"/>
      <c r="F14" s="8"/>
      <c r="G14" s="8"/>
      <c r="H14" s="8"/>
      <c r="J14" s="7" t="s">
        <v>77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0304741634-015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Tầng hầm B1, Lotte Mall Hà Nội, Số 272 Võ Chí Công, Phường Tây Hồ, Thành phố Hà Nội,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5"/>
      <c r="D17" s="35"/>
      <c r="E17" s="35" t="s">
        <v>13</v>
      </c>
      <c r="F17" s="35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1.5" x14ac:dyDescent="0.25">
      <c r="A20" s="14">
        <v>1</v>
      </c>
      <c r="B20" s="15" t="s">
        <v>190</v>
      </c>
      <c r="C20" s="14" t="s">
        <v>120</v>
      </c>
      <c r="D20" s="16">
        <v>46028</v>
      </c>
      <c r="E20" s="17" t="s">
        <v>78</v>
      </c>
      <c r="F20" s="18">
        <v>2344905</v>
      </c>
      <c r="G20" s="18">
        <v>187592</v>
      </c>
      <c r="H20" s="18">
        <f>+F20+G20</f>
        <v>2532497</v>
      </c>
    </row>
    <row r="21" spans="1:8" ht="31.5" x14ac:dyDescent="0.25">
      <c r="A21" s="14">
        <v>2</v>
      </c>
      <c r="B21" s="15" t="s">
        <v>191</v>
      </c>
      <c r="C21" s="14" t="s">
        <v>120</v>
      </c>
      <c r="D21" s="16">
        <v>46031</v>
      </c>
      <c r="E21" s="17" t="s">
        <v>78</v>
      </c>
      <c r="F21" s="18">
        <v>2057465</v>
      </c>
      <c r="G21" s="18">
        <v>164597</v>
      </c>
      <c r="H21" s="18">
        <f t="shared" ref="H21:H23" si="0">+F21+G21</f>
        <v>2222062</v>
      </c>
    </row>
    <row r="22" spans="1:8" ht="31.5" x14ac:dyDescent="0.25">
      <c r="A22" s="14">
        <v>3</v>
      </c>
      <c r="B22" s="15" t="s">
        <v>192</v>
      </c>
      <c r="C22" s="14" t="s">
        <v>120</v>
      </c>
      <c r="D22" s="16">
        <v>46039</v>
      </c>
      <c r="E22" s="17" t="s">
        <v>78</v>
      </c>
      <c r="F22" s="18">
        <v>2233610</v>
      </c>
      <c r="G22" s="18">
        <v>178689</v>
      </c>
      <c r="H22" s="18">
        <f t="shared" si="0"/>
        <v>2412299</v>
      </c>
    </row>
    <row r="23" spans="1:8" ht="31.5" x14ac:dyDescent="0.25">
      <c r="A23" s="14">
        <v>4</v>
      </c>
      <c r="B23" s="15" t="s">
        <v>193</v>
      </c>
      <c r="C23" s="14" t="s">
        <v>120</v>
      </c>
      <c r="D23" s="16">
        <v>46044</v>
      </c>
      <c r="E23" s="17" t="s">
        <v>78</v>
      </c>
      <c r="F23" s="18">
        <v>3521880</v>
      </c>
      <c r="G23" s="18">
        <v>281750</v>
      </c>
      <c r="H23" s="18">
        <f t="shared" si="0"/>
        <v>3803630</v>
      </c>
    </row>
    <row r="24" spans="1:8" ht="31.5" x14ac:dyDescent="0.25">
      <c r="A24" s="14">
        <v>5</v>
      </c>
      <c r="B24" s="15" t="s">
        <v>194</v>
      </c>
      <c r="C24" s="14" t="s">
        <v>120</v>
      </c>
      <c r="D24" s="16">
        <v>46044</v>
      </c>
      <c r="E24" s="17" t="s">
        <v>78</v>
      </c>
      <c r="F24" s="18">
        <v>2392055</v>
      </c>
      <c r="G24" s="18">
        <v>191364</v>
      </c>
      <c r="H24" s="18">
        <f t="shared" ref="H24" si="1">+F24+G24</f>
        <v>2583419</v>
      </c>
    </row>
    <row r="25" spans="1:8" ht="31.5" x14ac:dyDescent="0.25">
      <c r="A25" s="14">
        <v>6</v>
      </c>
      <c r="B25" s="15" t="s">
        <v>195</v>
      </c>
      <c r="C25" s="14" t="s">
        <v>120</v>
      </c>
      <c r="D25" s="16">
        <v>46048</v>
      </c>
      <c r="E25" s="17" t="s">
        <v>78</v>
      </c>
      <c r="F25" s="18">
        <v>904120</v>
      </c>
      <c r="G25" s="18">
        <v>72330</v>
      </c>
      <c r="H25" s="18">
        <f t="shared" ref="H25" si="2">+F25+G25</f>
        <v>976450</v>
      </c>
    </row>
    <row r="26" spans="1:8" s="20" customFormat="1" ht="35.25" customHeight="1" x14ac:dyDescent="0.2">
      <c r="A26" s="36" t="s">
        <v>22</v>
      </c>
      <c r="B26" s="37"/>
      <c r="C26" s="37"/>
      <c r="D26" s="37"/>
      <c r="E26" s="38"/>
      <c r="F26" s="19">
        <f>SUM(F20:F25)</f>
        <v>13454035</v>
      </c>
      <c r="G26" s="19">
        <f>SUM(G20:G25)</f>
        <v>1076322</v>
      </c>
      <c r="H26" s="19">
        <f>SUM(H20:H25)</f>
        <v>14530357</v>
      </c>
    </row>
    <row r="27" spans="1:8" s="20" customFormat="1" ht="35.25" customHeight="1" x14ac:dyDescent="0.2">
      <c r="A27" s="39" t="s">
        <v>86</v>
      </c>
      <c r="B27" s="40"/>
      <c r="C27" s="40"/>
      <c r="D27" s="40"/>
      <c r="E27" s="41"/>
      <c r="F27" s="19">
        <f>ROUND(F26*0.07,0)</f>
        <v>941782</v>
      </c>
      <c r="G27" s="19">
        <f>ROUND(F27*0.08,0)</f>
        <v>75343</v>
      </c>
      <c r="H27" s="19">
        <f>F27+G27</f>
        <v>1017125</v>
      </c>
    </row>
    <row r="29" spans="1:8" s="1" customFormat="1" ht="16.5" x14ac:dyDescent="0.25">
      <c r="A29" s="42" t="s">
        <v>23</v>
      </c>
      <c r="B29" s="42"/>
      <c r="C29" s="42"/>
      <c r="D29" s="42"/>
      <c r="E29" s="42"/>
      <c r="F29" s="42"/>
      <c r="G29" s="42"/>
      <c r="H29" s="42"/>
    </row>
    <row r="30" spans="1:8" s="1" customFormat="1" ht="16.5" x14ac:dyDescent="0.25">
      <c r="D30" s="2"/>
      <c r="F30" s="3"/>
      <c r="G30" s="3"/>
      <c r="H30" s="3"/>
    </row>
    <row r="31" spans="1:8" s="1" customFormat="1" ht="16.5" x14ac:dyDescent="0.25">
      <c r="A31" s="4"/>
      <c r="B31" s="27" t="s">
        <v>24</v>
      </c>
      <c r="C31" s="27"/>
      <c r="D31" s="27"/>
      <c r="F31" s="31" t="s">
        <v>25</v>
      </c>
      <c r="G31" s="31"/>
      <c r="H31" s="31"/>
    </row>
    <row r="32" spans="1:8" s="1" customFormat="1" ht="16.5" x14ac:dyDescent="0.25">
      <c r="B32" s="32" t="s">
        <v>26</v>
      </c>
      <c r="C32" s="32"/>
      <c r="D32" s="32"/>
      <c r="F32" s="33" t="s">
        <v>26</v>
      </c>
      <c r="G32" s="33"/>
      <c r="H32" s="33"/>
    </row>
    <row r="33" spans="4:8" s="1" customFormat="1" ht="16.5" x14ac:dyDescent="0.25">
      <c r="D33" s="2"/>
      <c r="F33" s="3"/>
      <c r="G33" s="3"/>
      <c r="H33" s="3"/>
    </row>
  </sheetData>
  <mergeCells count="16">
    <mergeCell ref="B31:D31"/>
    <mergeCell ref="F31:H31"/>
    <mergeCell ref="B32:D32"/>
    <mergeCell ref="F32:H32"/>
    <mergeCell ref="A7:H7"/>
    <mergeCell ref="C17:D17"/>
    <mergeCell ref="E17:F17"/>
    <mergeCell ref="A26:E26"/>
    <mergeCell ref="A27:E27"/>
    <mergeCell ref="A29:H29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32"/>
  <sheetViews>
    <sheetView topLeftCell="A18" zoomScaleNormal="100" workbookViewId="0">
      <selection activeCell="A19" sqref="A19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50.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28" t="s">
        <v>0</v>
      </c>
      <c r="C1" s="28"/>
      <c r="D1" s="28"/>
      <c r="E1" s="29" t="s">
        <v>1</v>
      </c>
      <c r="F1" s="29"/>
      <c r="G1" s="29"/>
      <c r="H1" s="29"/>
    </row>
    <row r="2" spans="1:10" s="1" customFormat="1" ht="16.5" x14ac:dyDescent="0.25">
      <c r="B2" s="28" t="s">
        <v>2</v>
      </c>
      <c r="C2" s="28"/>
      <c r="D2" s="28"/>
      <c r="E2" s="29" t="s">
        <v>3</v>
      </c>
      <c r="F2" s="29"/>
      <c r="G2" s="29"/>
      <c r="H2" s="29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0" t="s">
        <v>103</v>
      </c>
      <c r="F4" s="30"/>
      <c r="G4" s="30"/>
      <c r="H4" s="30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104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4" t="s">
        <v>114</v>
      </c>
      <c r="B7" s="34"/>
      <c r="C7" s="34"/>
      <c r="D7" s="34"/>
      <c r="E7" s="34"/>
      <c r="F7" s="34"/>
      <c r="G7" s="34"/>
      <c r="H7" s="34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88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97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 - CHI NHÁNH BÌNH DƯƠNG</v>
      </c>
      <c r="D14" s="6"/>
      <c r="F14" s="8"/>
      <c r="G14" s="8"/>
      <c r="H14" s="8"/>
      <c r="J14" s="7" t="s">
        <v>45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0304741634-003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Khu đô thị The Seasons Bình Dương, Phường Lái Thiêu, TP. Hồ Chí Minh,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5"/>
      <c r="D17" s="35"/>
      <c r="E17" s="35" t="s">
        <v>13</v>
      </c>
      <c r="F17" s="35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1.5" x14ac:dyDescent="0.25">
      <c r="A20" s="14">
        <v>1</v>
      </c>
      <c r="B20" s="15" t="s">
        <v>98</v>
      </c>
      <c r="C20" s="14" t="s">
        <v>85</v>
      </c>
      <c r="D20" s="16">
        <v>46016</v>
      </c>
      <c r="E20" s="17" t="s">
        <v>46</v>
      </c>
      <c r="F20" s="18">
        <v>-205910</v>
      </c>
      <c r="G20" s="18">
        <v>-16472.8</v>
      </c>
      <c r="H20" s="18">
        <f>+F20+G20</f>
        <v>-222382.8</v>
      </c>
    </row>
    <row r="21" spans="1:8" ht="31.5" x14ac:dyDescent="0.25">
      <c r="A21" s="14">
        <v>2</v>
      </c>
      <c r="B21" s="15" t="s">
        <v>148</v>
      </c>
      <c r="C21" s="14" t="s">
        <v>120</v>
      </c>
      <c r="D21" s="16">
        <v>46031</v>
      </c>
      <c r="E21" s="17" t="s">
        <v>46</v>
      </c>
      <c r="F21" s="18">
        <v>1318620</v>
      </c>
      <c r="G21" s="18">
        <v>105490</v>
      </c>
      <c r="H21" s="18">
        <f t="shared" ref="H21:H24" si="0">+F21+G21</f>
        <v>1424110</v>
      </c>
    </row>
    <row r="22" spans="1:8" ht="31.5" x14ac:dyDescent="0.25">
      <c r="A22" s="14">
        <v>3</v>
      </c>
      <c r="B22" s="15" t="s">
        <v>149</v>
      </c>
      <c r="C22" s="14" t="s">
        <v>120</v>
      </c>
      <c r="D22" s="16">
        <v>46035</v>
      </c>
      <c r="E22" s="17" t="s">
        <v>46</v>
      </c>
      <c r="F22" s="18">
        <v>1190660</v>
      </c>
      <c r="G22" s="18">
        <v>95253</v>
      </c>
      <c r="H22" s="18">
        <f t="shared" si="0"/>
        <v>1285913</v>
      </c>
    </row>
    <row r="23" spans="1:8" ht="31.5" x14ac:dyDescent="0.25">
      <c r="A23" s="14">
        <v>4</v>
      </c>
      <c r="B23" s="15" t="s">
        <v>150</v>
      </c>
      <c r="C23" s="14" t="s">
        <v>120</v>
      </c>
      <c r="D23" s="16">
        <v>46036</v>
      </c>
      <c r="E23" s="17" t="s">
        <v>46</v>
      </c>
      <c r="F23" s="18">
        <v>2233610</v>
      </c>
      <c r="G23" s="18">
        <v>178689</v>
      </c>
      <c r="H23" s="18">
        <f t="shared" si="0"/>
        <v>2412299</v>
      </c>
    </row>
    <row r="24" spans="1:8" ht="31.5" x14ac:dyDescent="0.25">
      <c r="A24" s="14">
        <v>5</v>
      </c>
      <c r="B24" s="15" t="s">
        <v>151</v>
      </c>
      <c r="C24" s="14" t="s">
        <v>120</v>
      </c>
      <c r="D24" s="16">
        <v>46038</v>
      </c>
      <c r="E24" s="17" t="s">
        <v>46</v>
      </c>
      <c r="F24" s="18">
        <v>1796725</v>
      </c>
      <c r="G24" s="18">
        <v>143738</v>
      </c>
      <c r="H24" s="18">
        <f t="shared" si="0"/>
        <v>1940463</v>
      </c>
    </row>
    <row r="25" spans="1:8" s="20" customFormat="1" ht="35.25" customHeight="1" x14ac:dyDescent="0.2">
      <c r="A25" s="36" t="s">
        <v>22</v>
      </c>
      <c r="B25" s="37"/>
      <c r="C25" s="37"/>
      <c r="D25" s="37"/>
      <c r="E25" s="38"/>
      <c r="F25" s="19">
        <f>SUM(F20:F24)</f>
        <v>6333705</v>
      </c>
      <c r="G25" s="19">
        <f>SUM(G20:G24)</f>
        <v>506697.2</v>
      </c>
      <c r="H25" s="19">
        <f>SUM(H20:H24)</f>
        <v>6840402.2000000002</v>
      </c>
    </row>
    <row r="26" spans="1:8" s="20" customFormat="1" ht="35.25" customHeight="1" x14ac:dyDescent="0.2">
      <c r="A26" s="39" t="s">
        <v>86</v>
      </c>
      <c r="B26" s="40"/>
      <c r="C26" s="40"/>
      <c r="D26" s="40"/>
      <c r="E26" s="41"/>
      <c r="F26" s="19">
        <f>ROUND(F25*0.07,0)</f>
        <v>443359</v>
      </c>
      <c r="G26" s="19">
        <f>ROUND(F26*0.08,0)</f>
        <v>35469</v>
      </c>
      <c r="H26" s="19">
        <f>F26+G26</f>
        <v>478828</v>
      </c>
    </row>
    <row r="28" spans="1:8" s="1" customFormat="1" ht="16.5" x14ac:dyDescent="0.25">
      <c r="A28" s="42" t="s">
        <v>23</v>
      </c>
      <c r="B28" s="42"/>
      <c r="C28" s="42"/>
      <c r="D28" s="42"/>
      <c r="E28" s="42"/>
      <c r="F28" s="42"/>
      <c r="G28" s="42"/>
      <c r="H28" s="42"/>
    </row>
    <row r="29" spans="1:8" s="1" customFormat="1" ht="16.5" x14ac:dyDescent="0.25">
      <c r="D29" s="2"/>
      <c r="F29" s="3"/>
      <c r="G29" s="3"/>
      <c r="H29" s="3"/>
    </row>
    <row r="30" spans="1:8" s="1" customFormat="1" ht="16.5" x14ac:dyDescent="0.25">
      <c r="A30" s="4"/>
      <c r="B30" s="27" t="s">
        <v>24</v>
      </c>
      <c r="C30" s="27"/>
      <c r="D30" s="27"/>
      <c r="F30" s="31" t="s">
        <v>25</v>
      </c>
      <c r="G30" s="31"/>
      <c r="H30" s="31"/>
    </row>
    <row r="31" spans="1:8" s="1" customFormat="1" ht="16.5" x14ac:dyDescent="0.25">
      <c r="B31" s="32" t="s">
        <v>26</v>
      </c>
      <c r="C31" s="32"/>
      <c r="D31" s="32"/>
      <c r="F31" s="33" t="s">
        <v>26</v>
      </c>
      <c r="G31" s="33"/>
      <c r="H31" s="33"/>
    </row>
    <row r="32" spans="1:8" s="1" customFormat="1" ht="16.5" x14ac:dyDescent="0.25">
      <c r="D32" s="2"/>
      <c r="F32" s="3"/>
      <c r="G32" s="3"/>
      <c r="H32" s="3"/>
    </row>
  </sheetData>
  <mergeCells count="16">
    <mergeCell ref="B30:D30"/>
    <mergeCell ref="F30:H30"/>
    <mergeCell ref="B31:D31"/>
    <mergeCell ref="F31:H31"/>
    <mergeCell ref="A7:H7"/>
    <mergeCell ref="C17:D17"/>
    <mergeCell ref="E17:F17"/>
    <mergeCell ref="A25:E25"/>
    <mergeCell ref="A26:E26"/>
    <mergeCell ref="A28:H28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36"/>
  <sheetViews>
    <sheetView topLeftCell="A22" zoomScaleNormal="100" workbookViewId="0">
      <selection activeCell="A29" sqref="A29:E29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48.1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28" t="s">
        <v>0</v>
      </c>
      <c r="C1" s="28"/>
      <c r="D1" s="28"/>
      <c r="E1" s="29" t="s">
        <v>1</v>
      </c>
      <c r="F1" s="29"/>
      <c r="G1" s="29"/>
      <c r="H1" s="29"/>
    </row>
    <row r="2" spans="1:10" s="1" customFormat="1" ht="16.5" x14ac:dyDescent="0.25">
      <c r="B2" s="28" t="s">
        <v>2</v>
      </c>
      <c r="C2" s="28"/>
      <c r="D2" s="28"/>
      <c r="E2" s="29" t="s">
        <v>3</v>
      </c>
      <c r="F2" s="29"/>
      <c r="G2" s="29"/>
      <c r="H2" s="29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0" t="s">
        <v>103</v>
      </c>
      <c r="F4" s="30"/>
      <c r="G4" s="30"/>
      <c r="H4" s="30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104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4" t="s">
        <v>115</v>
      </c>
      <c r="B7" s="34"/>
      <c r="C7" s="34"/>
      <c r="D7" s="34"/>
      <c r="E7" s="34"/>
      <c r="F7" s="34"/>
      <c r="G7" s="34"/>
      <c r="H7" s="34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88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97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 - CHI NHÁNH ĐÀ NẴNG</v>
      </c>
      <c r="D14" s="6"/>
      <c r="F14" s="8"/>
      <c r="G14" s="8"/>
      <c r="H14" s="8"/>
      <c r="J14" s="7" t="s">
        <v>53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0304741634-009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số 06 đường Nại Nam, Phường Hòa Cường, Thành phố Đà Nẵng,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5"/>
      <c r="D17" s="35"/>
      <c r="E17" s="35" t="s">
        <v>13</v>
      </c>
      <c r="F17" s="35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1.5" x14ac:dyDescent="0.25">
      <c r="A20" s="14">
        <v>1</v>
      </c>
      <c r="B20" s="15" t="s">
        <v>139</v>
      </c>
      <c r="C20" s="14" t="s">
        <v>85</v>
      </c>
      <c r="D20" s="16">
        <v>46020</v>
      </c>
      <c r="E20" s="17" t="s">
        <v>54</v>
      </c>
      <c r="F20" s="18">
        <v>1518090</v>
      </c>
      <c r="G20" s="18">
        <v>121447</v>
      </c>
      <c r="H20" s="18">
        <f>+F20+G20</f>
        <v>1639537</v>
      </c>
    </row>
    <row r="21" spans="1:8" ht="31.5" x14ac:dyDescent="0.25">
      <c r="A21" s="14">
        <v>2</v>
      </c>
      <c r="B21" s="15" t="s">
        <v>140</v>
      </c>
      <c r="C21" s="14" t="s">
        <v>120</v>
      </c>
      <c r="D21" s="16">
        <v>46028</v>
      </c>
      <c r="E21" s="17" t="s">
        <v>54</v>
      </c>
      <c r="F21" s="18">
        <v>1012060</v>
      </c>
      <c r="G21" s="18">
        <v>80965</v>
      </c>
      <c r="H21" s="18">
        <f t="shared" ref="H21:H28" si="0">+F21+G21</f>
        <v>1093025</v>
      </c>
    </row>
    <row r="22" spans="1:8" ht="31.5" x14ac:dyDescent="0.25">
      <c r="A22" s="14">
        <v>3</v>
      </c>
      <c r="B22" s="15" t="s">
        <v>141</v>
      </c>
      <c r="C22" s="14" t="s">
        <v>120</v>
      </c>
      <c r="D22" s="16">
        <v>46028</v>
      </c>
      <c r="E22" s="17" t="s">
        <v>54</v>
      </c>
      <c r="F22" s="18">
        <v>1012060</v>
      </c>
      <c r="G22" s="18">
        <v>80965</v>
      </c>
      <c r="H22" s="18">
        <f t="shared" ref="H22:H26" si="1">+F22+G22</f>
        <v>1093025</v>
      </c>
    </row>
    <row r="23" spans="1:8" ht="31.5" x14ac:dyDescent="0.25">
      <c r="A23" s="14">
        <v>4</v>
      </c>
      <c r="B23" s="15" t="s">
        <v>142</v>
      </c>
      <c r="C23" s="14" t="s">
        <v>120</v>
      </c>
      <c r="D23" s="16">
        <v>46035</v>
      </c>
      <c r="E23" s="17" t="s">
        <v>54</v>
      </c>
      <c r="F23" s="18">
        <v>439540</v>
      </c>
      <c r="G23" s="18">
        <v>35163</v>
      </c>
      <c r="H23" s="18">
        <f t="shared" si="1"/>
        <v>474703</v>
      </c>
    </row>
    <row r="24" spans="1:8" ht="31.5" x14ac:dyDescent="0.25">
      <c r="A24" s="14">
        <v>5</v>
      </c>
      <c r="B24" s="15" t="s">
        <v>143</v>
      </c>
      <c r="C24" s="14" t="s">
        <v>120</v>
      </c>
      <c r="D24" s="16">
        <v>46037</v>
      </c>
      <c r="E24" s="17" t="s">
        <v>54</v>
      </c>
      <c r="F24" s="18">
        <v>2233610</v>
      </c>
      <c r="G24" s="18">
        <v>178689</v>
      </c>
      <c r="H24" s="18">
        <f t="shared" si="1"/>
        <v>2412299</v>
      </c>
    </row>
    <row r="25" spans="1:8" ht="31.5" x14ac:dyDescent="0.25">
      <c r="A25" s="14">
        <v>6</v>
      </c>
      <c r="B25" s="15" t="s">
        <v>144</v>
      </c>
      <c r="C25" s="14" t="s">
        <v>120</v>
      </c>
      <c r="D25" s="16">
        <v>46039</v>
      </c>
      <c r="E25" s="17" t="s">
        <v>54</v>
      </c>
      <c r="F25" s="18">
        <v>879080</v>
      </c>
      <c r="G25" s="18">
        <v>70326</v>
      </c>
      <c r="H25" s="18">
        <f t="shared" si="1"/>
        <v>949406</v>
      </c>
    </row>
    <row r="26" spans="1:8" ht="31.5" x14ac:dyDescent="0.25">
      <c r="A26" s="14">
        <v>7</v>
      </c>
      <c r="B26" s="15" t="s">
        <v>145</v>
      </c>
      <c r="C26" s="14" t="s">
        <v>120</v>
      </c>
      <c r="D26" s="16">
        <v>46044</v>
      </c>
      <c r="E26" s="17" t="s">
        <v>54</v>
      </c>
      <c r="F26" s="18">
        <v>879080</v>
      </c>
      <c r="G26" s="18">
        <v>70326</v>
      </c>
      <c r="H26" s="18">
        <f t="shared" si="1"/>
        <v>949406</v>
      </c>
    </row>
    <row r="27" spans="1:8" ht="31.5" x14ac:dyDescent="0.25">
      <c r="A27" s="14">
        <v>8</v>
      </c>
      <c r="B27" s="15" t="s">
        <v>146</v>
      </c>
      <c r="C27" s="14" t="s">
        <v>120</v>
      </c>
      <c r="D27" s="16">
        <v>46049</v>
      </c>
      <c r="E27" s="17" t="s">
        <v>54</v>
      </c>
      <c r="F27" s="18">
        <v>2741130</v>
      </c>
      <c r="G27" s="18">
        <v>219290</v>
      </c>
      <c r="H27" s="18">
        <f t="shared" si="0"/>
        <v>2960420</v>
      </c>
    </row>
    <row r="28" spans="1:8" ht="31.5" x14ac:dyDescent="0.25">
      <c r="A28" s="14">
        <v>9</v>
      </c>
      <c r="B28" s="26" t="s">
        <v>147</v>
      </c>
      <c r="C28" s="14" t="s">
        <v>132</v>
      </c>
      <c r="D28" s="16">
        <v>46052</v>
      </c>
      <c r="E28" s="17" t="s">
        <v>54</v>
      </c>
      <c r="F28" s="18">
        <v>-116611</v>
      </c>
      <c r="G28" s="18">
        <v>-9329</v>
      </c>
      <c r="H28" s="18">
        <f t="shared" si="0"/>
        <v>-125940</v>
      </c>
    </row>
    <row r="29" spans="1:8" s="20" customFormat="1" ht="35.25" customHeight="1" x14ac:dyDescent="0.2">
      <c r="A29" s="36" t="s">
        <v>22</v>
      </c>
      <c r="B29" s="37"/>
      <c r="C29" s="37"/>
      <c r="D29" s="37"/>
      <c r="E29" s="38"/>
      <c r="F29" s="19">
        <f t="shared" ref="F29:G29" si="2">SUM(F20:F28)</f>
        <v>10598039</v>
      </c>
      <c r="G29" s="19">
        <f t="shared" si="2"/>
        <v>847842</v>
      </c>
      <c r="H29" s="19">
        <f>SUM(H20:H28)</f>
        <v>11445881</v>
      </c>
    </row>
    <row r="30" spans="1:8" s="20" customFormat="1" ht="35.25" customHeight="1" x14ac:dyDescent="0.2">
      <c r="A30" s="39" t="s">
        <v>86</v>
      </c>
      <c r="B30" s="40"/>
      <c r="C30" s="40"/>
      <c r="D30" s="40"/>
      <c r="E30" s="41"/>
      <c r="F30" s="19">
        <f>ROUND(F29*0.07,0)</f>
        <v>741863</v>
      </c>
      <c r="G30" s="19">
        <f>ROUND(F30*0.08,0)</f>
        <v>59349</v>
      </c>
      <c r="H30" s="19">
        <f>F30+G30</f>
        <v>801212</v>
      </c>
    </row>
    <row r="32" spans="1:8" s="1" customFormat="1" ht="16.5" x14ac:dyDescent="0.25">
      <c r="A32" s="42" t="s">
        <v>23</v>
      </c>
      <c r="B32" s="42"/>
      <c r="C32" s="42"/>
      <c r="D32" s="42"/>
      <c r="E32" s="42"/>
      <c r="F32" s="42"/>
      <c r="G32" s="42"/>
      <c r="H32" s="42"/>
    </row>
    <row r="33" spans="1:8" s="1" customFormat="1" ht="16.5" x14ac:dyDescent="0.25">
      <c r="D33" s="2"/>
      <c r="F33" s="3"/>
      <c r="G33" s="3"/>
      <c r="H33" s="3"/>
    </row>
    <row r="34" spans="1:8" s="1" customFormat="1" ht="16.5" x14ac:dyDescent="0.25">
      <c r="A34" s="4"/>
      <c r="B34" s="27" t="s">
        <v>24</v>
      </c>
      <c r="C34" s="27"/>
      <c r="D34" s="27"/>
      <c r="F34" s="31" t="s">
        <v>25</v>
      </c>
      <c r="G34" s="31"/>
      <c r="H34" s="31"/>
    </row>
    <row r="35" spans="1:8" s="1" customFormat="1" ht="16.5" x14ac:dyDescent="0.25">
      <c r="B35" s="32" t="s">
        <v>26</v>
      </c>
      <c r="C35" s="32"/>
      <c r="D35" s="32"/>
      <c r="F35" s="33" t="s">
        <v>26</v>
      </c>
      <c r="G35" s="33"/>
      <c r="H35" s="33"/>
    </row>
    <row r="36" spans="1:8" s="1" customFormat="1" ht="16.5" x14ac:dyDescent="0.25">
      <c r="D36" s="2"/>
      <c r="F36" s="3"/>
      <c r="G36" s="3"/>
      <c r="H36" s="3"/>
    </row>
  </sheetData>
  <mergeCells count="16">
    <mergeCell ref="A6:H6"/>
    <mergeCell ref="B1:D1"/>
    <mergeCell ref="E1:H1"/>
    <mergeCell ref="B2:D2"/>
    <mergeCell ref="E2:H2"/>
    <mergeCell ref="E4:H4"/>
    <mergeCell ref="B34:D34"/>
    <mergeCell ref="F34:H34"/>
    <mergeCell ref="B35:D35"/>
    <mergeCell ref="F35:H35"/>
    <mergeCell ref="A7:H7"/>
    <mergeCell ref="C17:D17"/>
    <mergeCell ref="E17:F17"/>
    <mergeCell ref="A29:E29"/>
    <mergeCell ref="A30:E30"/>
    <mergeCell ref="A32:H32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32"/>
  <sheetViews>
    <sheetView topLeftCell="A20" zoomScaleNormal="100" workbookViewId="0">
      <selection activeCell="G26" sqref="G26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50.87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28" t="s">
        <v>0</v>
      </c>
      <c r="C1" s="28"/>
      <c r="D1" s="28"/>
      <c r="E1" s="29" t="s">
        <v>1</v>
      </c>
      <c r="F1" s="29"/>
      <c r="G1" s="29"/>
      <c r="H1" s="29"/>
    </row>
    <row r="2" spans="1:10" s="1" customFormat="1" ht="16.5" x14ac:dyDescent="0.25">
      <c r="B2" s="28" t="s">
        <v>2</v>
      </c>
      <c r="C2" s="28"/>
      <c r="D2" s="28"/>
      <c r="E2" s="29" t="s">
        <v>3</v>
      </c>
      <c r="F2" s="29"/>
      <c r="G2" s="29"/>
      <c r="H2" s="29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0" t="s">
        <v>103</v>
      </c>
      <c r="F4" s="30"/>
      <c r="G4" s="30"/>
      <c r="H4" s="30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104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4" t="s">
        <v>116</v>
      </c>
      <c r="B7" s="34"/>
      <c r="C7" s="34"/>
      <c r="D7" s="34"/>
      <c r="E7" s="34"/>
      <c r="F7" s="34"/>
      <c r="G7" s="34"/>
      <c r="H7" s="34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88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97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 - CHI NHÁNH ĐỒNG NAI</v>
      </c>
      <c r="D14" s="6"/>
      <c r="F14" s="8"/>
      <c r="G14" s="8"/>
      <c r="H14" s="8"/>
      <c r="J14" s="7" t="s">
        <v>49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0304741634-001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Lô B-03 Khu thương mại Amata, Quốc lộ 1A, Phường Long Bình, Tỉnh Đồng Nai,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5"/>
      <c r="D17" s="35"/>
      <c r="E17" s="35" t="s">
        <v>13</v>
      </c>
      <c r="F17" s="35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1.5" x14ac:dyDescent="0.25">
      <c r="A20" s="14">
        <v>1</v>
      </c>
      <c r="B20" s="15" t="s">
        <v>134</v>
      </c>
      <c r="C20" s="14" t="s">
        <v>120</v>
      </c>
      <c r="D20" s="16">
        <v>46029</v>
      </c>
      <c r="E20" s="17" t="s">
        <v>50</v>
      </c>
      <c r="F20" s="18">
        <v>2384490</v>
      </c>
      <c r="G20" s="18">
        <v>190759</v>
      </c>
      <c r="H20" s="18">
        <f>+F20+G20</f>
        <v>2575249</v>
      </c>
    </row>
    <row r="21" spans="1:8" ht="31.5" x14ac:dyDescent="0.25">
      <c r="A21" s="14">
        <v>2</v>
      </c>
      <c r="B21" s="15" t="s">
        <v>135</v>
      </c>
      <c r="C21" s="14" t="s">
        <v>120</v>
      </c>
      <c r="D21" s="16">
        <v>46042</v>
      </c>
      <c r="E21" s="17" t="s">
        <v>50</v>
      </c>
      <c r="F21" s="18">
        <v>1357185</v>
      </c>
      <c r="G21" s="18">
        <v>108575</v>
      </c>
      <c r="H21" s="18">
        <f t="shared" ref="H21:H22" si="0">+F21+G21</f>
        <v>1465760</v>
      </c>
    </row>
    <row r="22" spans="1:8" ht="31.5" x14ac:dyDescent="0.25">
      <c r="A22" s="14">
        <v>3</v>
      </c>
      <c r="B22" s="15" t="s">
        <v>136</v>
      </c>
      <c r="C22" s="14" t="s">
        <v>120</v>
      </c>
      <c r="D22" s="16">
        <v>46042</v>
      </c>
      <c r="E22" s="17" t="s">
        <v>50</v>
      </c>
      <c r="F22" s="18">
        <v>1512975</v>
      </c>
      <c r="G22" s="18">
        <v>121038</v>
      </c>
      <c r="H22" s="18">
        <f t="shared" si="0"/>
        <v>1634013</v>
      </c>
    </row>
    <row r="23" spans="1:8" ht="31.5" x14ac:dyDescent="0.25">
      <c r="A23" s="14">
        <v>4</v>
      </c>
      <c r="B23" s="15" t="s">
        <v>137</v>
      </c>
      <c r="C23" s="14" t="s">
        <v>120</v>
      </c>
      <c r="D23" s="16">
        <v>46050</v>
      </c>
      <c r="E23" s="17" t="s">
        <v>50</v>
      </c>
      <c r="F23" s="18">
        <v>1464510</v>
      </c>
      <c r="G23" s="18">
        <v>117161</v>
      </c>
      <c r="H23" s="18">
        <f>+F23+G23</f>
        <v>1581671</v>
      </c>
    </row>
    <row r="24" spans="1:8" ht="31.5" x14ac:dyDescent="0.25">
      <c r="A24" s="14">
        <v>5</v>
      </c>
      <c r="B24" s="15" t="s">
        <v>138</v>
      </c>
      <c r="C24" s="14" t="s">
        <v>120</v>
      </c>
      <c r="D24" s="16">
        <v>46050</v>
      </c>
      <c r="E24" s="17" t="s">
        <v>50</v>
      </c>
      <c r="F24" s="18">
        <v>932890</v>
      </c>
      <c r="G24" s="18">
        <v>74631</v>
      </c>
      <c r="H24" s="18">
        <f>+F24+G24</f>
        <v>1007521</v>
      </c>
    </row>
    <row r="25" spans="1:8" s="20" customFormat="1" ht="35.25" customHeight="1" x14ac:dyDescent="0.2">
      <c r="A25" s="36" t="s">
        <v>22</v>
      </c>
      <c r="B25" s="37"/>
      <c r="C25" s="37"/>
      <c r="D25" s="37"/>
      <c r="E25" s="38"/>
      <c r="F25" s="19">
        <f>SUM(F20:F24)</f>
        <v>7652050</v>
      </c>
      <c r="G25" s="19">
        <f>SUM(G20:G24)</f>
        <v>612164</v>
      </c>
      <c r="H25" s="19">
        <f>SUM(H20:H24)</f>
        <v>8264214</v>
      </c>
    </row>
    <row r="26" spans="1:8" s="20" customFormat="1" ht="35.25" customHeight="1" x14ac:dyDescent="0.2">
      <c r="A26" s="39" t="s">
        <v>86</v>
      </c>
      <c r="B26" s="40"/>
      <c r="C26" s="40"/>
      <c r="D26" s="40"/>
      <c r="E26" s="41"/>
      <c r="F26" s="19">
        <f>ROUND(F25*0.07,0)</f>
        <v>535644</v>
      </c>
      <c r="G26" s="19">
        <f>ROUND(F26*0.08,0)</f>
        <v>42852</v>
      </c>
      <c r="H26" s="19">
        <f>F26+G26</f>
        <v>578496</v>
      </c>
    </row>
    <row r="28" spans="1:8" s="1" customFormat="1" ht="16.5" x14ac:dyDescent="0.25">
      <c r="A28" s="42" t="s">
        <v>23</v>
      </c>
      <c r="B28" s="42"/>
      <c r="C28" s="42"/>
      <c r="D28" s="42"/>
      <c r="E28" s="42"/>
      <c r="F28" s="42"/>
      <c r="G28" s="42"/>
      <c r="H28" s="42"/>
    </row>
    <row r="29" spans="1:8" s="1" customFormat="1" ht="16.5" x14ac:dyDescent="0.25">
      <c r="D29" s="2"/>
      <c r="F29" s="3"/>
      <c r="G29" s="3"/>
      <c r="H29" s="3"/>
    </row>
    <row r="30" spans="1:8" s="1" customFormat="1" ht="16.5" x14ac:dyDescent="0.25">
      <c r="A30" s="4"/>
      <c r="B30" s="27" t="s">
        <v>24</v>
      </c>
      <c r="C30" s="27"/>
      <c r="D30" s="27"/>
      <c r="F30" s="31" t="s">
        <v>25</v>
      </c>
      <c r="G30" s="31"/>
      <c r="H30" s="31"/>
    </row>
    <row r="31" spans="1:8" s="1" customFormat="1" ht="16.5" x14ac:dyDescent="0.25">
      <c r="B31" s="32" t="s">
        <v>26</v>
      </c>
      <c r="C31" s="32"/>
      <c r="D31" s="32"/>
      <c r="F31" s="33" t="s">
        <v>26</v>
      </c>
      <c r="G31" s="33"/>
      <c r="H31" s="33"/>
    </row>
    <row r="32" spans="1:8" s="1" customFormat="1" ht="16.5" x14ac:dyDescent="0.25">
      <c r="D32" s="2"/>
      <c r="F32" s="3"/>
      <c r="G32" s="3"/>
      <c r="H32" s="3"/>
    </row>
  </sheetData>
  <mergeCells count="16">
    <mergeCell ref="A6:H6"/>
    <mergeCell ref="B1:D1"/>
    <mergeCell ref="E1:H1"/>
    <mergeCell ref="B2:D2"/>
    <mergeCell ref="E2:H2"/>
    <mergeCell ref="E4:H4"/>
    <mergeCell ref="B30:D30"/>
    <mergeCell ref="F30:H30"/>
    <mergeCell ref="B31:D31"/>
    <mergeCell ref="F31:H31"/>
    <mergeCell ref="A7:H7"/>
    <mergeCell ref="C17:D17"/>
    <mergeCell ref="E17:F17"/>
    <mergeCell ref="A25:E25"/>
    <mergeCell ref="A26:E26"/>
    <mergeCell ref="A28:H28"/>
  </mergeCells>
  <printOptions horizontalCentered="1"/>
  <pageMargins left="0.7" right="0.7" top="0.5" bottom="0.5" header="0.3" footer="0.3"/>
  <pageSetup paperSize="9" scale="5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31"/>
  <sheetViews>
    <sheetView topLeftCell="A18" zoomScaleNormal="100" workbookViewId="0">
      <selection activeCell="F25" sqref="F25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48.1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28" t="s">
        <v>0</v>
      </c>
      <c r="C1" s="28"/>
      <c r="D1" s="28"/>
      <c r="E1" s="29" t="s">
        <v>1</v>
      </c>
      <c r="F1" s="29"/>
      <c r="G1" s="29"/>
      <c r="H1" s="29"/>
    </row>
    <row r="2" spans="1:10" s="1" customFormat="1" ht="16.5" x14ac:dyDescent="0.25">
      <c r="B2" s="28" t="s">
        <v>2</v>
      </c>
      <c r="C2" s="28"/>
      <c r="D2" s="28"/>
      <c r="E2" s="29" t="s">
        <v>3</v>
      </c>
      <c r="F2" s="29"/>
      <c r="G2" s="29"/>
      <c r="H2" s="29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0" t="s">
        <v>103</v>
      </c>
      <c r="F4" s="30"/>
      <c r="G4" s="30"/>
      <c r="H4" s="30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104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4" t="s">
        <v>117</v>
      </c>
      <c r="B7" s="34"/>
      <c r="C7" s="34"/>
      <c r="D7" s="34"/>
      <c r="E7" s="34"/>
      <c r="F7" s="34"/>
      <c r="G7" s="34"/>
      <c r="H7" s="34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88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97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</v>
      </c>
      <c r="D14" s="6"/>
      <c r="F14" s="8"/>
      <c r="G14" s="8"/>
      <c r="H14" s="8"/>
      <c r="J14" s="7" t="s">
        <v>65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Số 469, Đường Nguyễn Hữu Thọ, Phường Tân Hưng, Thành phố Hồ Chí Minh,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5"/>
      <c r="D17" s="35"/>
      <c r="E17" s="35" t="s">
        <v>13</v>
      </c>
      <c r="F17" s="35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5.25" customHeight="1" x14ac:dyDescent="0.25">
      <c r="A20" s="14">
        <v>1</v>
      </c>
      <c r="B20" s="15" t="s">
        <v>129</v>
      </c>
      <c r="C20" s="14" t="s">
        <v>120</v>
      </c>
      <c r="D20" s="16">
        <v>46030</v>
      </c>
      <c r="E20" s="17" t="s">
        <v>66</v>
      </c>
      <c r="F20" s="18">
        <v>1178385</v>
      </c>
      <c r="G20" s="18">
        <v>94271</v>
      </c>
      <c r="H20" s="18">
        <f>+F20+G20</f>
        <v>1272656</v>
      </c>
    </row>
    <row r="21" spans="1:8" ht="35.25" customHeight="1" x14ac:dyDescent="0.25">
      <c r="A21" s="14">
        <v>2</v>
      </c>
      <c r="B21" s="15" t="s">
        <v>130</v>
      </c>
      <c r="C21" s="14" t="s">
        <v>120</v>
      </c>
      <c r="D21" s="16">
        <v>46051</v>
      </c>
      <c r="E21" s="17" t="s">
        <v>66</v>
      </c>
      <c r="F21" s="18">
        <v>4664450</v>
      </c>
      <c r="G21" s="18">
        <v>373156</v>
      </c>
      <c r="H21" s="18">
        <f t="shared" ref="H21:H23" si="0">+F21+G21</f>
        <v>5037606</v>
      </c>
    </row>
    <row r="22" spans="1:8" ht="35.25" customHeight="1" x14ac:dyDescent="0.25">
      <c r="A22" s="14">
        <v>3</v>
      </c>
      <c r="B22" s="15" t="s">
        <v>131</v>
      </c>
      <c r="C22" s="14" t="s">
        <v>120</v>
      </c>
      <c r="D22" s="16">
        <v>46051</v>
      </c>
      <c r="E22" s="17" t="s">
        <v>66</v>
      </c>
      <c r="F22" s="18">
        <v>1932550</v>
      </c>
      <c r="G22" s="18">
        <v>154604</v>
      </c>
      <c r="H22" s="18">
        <f t="shared" si="0"/>
        <v>2087154</v>
      </c>
    </row>
    <row r="23" spans="1:8" ht="35.25" customHeight="1" x14ac:dyDescent="0.25">
      <c r="A23" s="14">
        <v>4</v>
      </c>
      <c r="B23" s="26" t="s">
        <v>133</v>
      </c>
      <c r="C23" s="14" t="s">
        <v>132</v>
      </c>
      <c r="D23" s="16">
        <v>46052</v>
      </c>
      <c r="E23" s="17" t="s">
        <v>66</v>
      </c>
      <c r="F23" s="18">
        <v>-666348</v>
      </c>
      <c r="G23" s="18">
        <v>-53308</v>
      </c>
      <c r="H23" s="18">
        <f t="shared" si="0"/>
        <v>-719656</v>
      </c>
    </row>
    <row r="24" spans="1:8" s="20" customFormat="1" ht="35.25" customHeight="1" x14ac:dyDescent="0.2">
      <c r="A24" s="36" t="s">
        <v>22</v>
      </c>
      <c r="B24" s="37"/>
      <c r="C24" s="37"/>
      <c r="D24" s="37"/>
      <c r="E24" s="38"/>
      <c r="F24" s="19">
        <f>SUM(F20:F23)</f>
        <v>7109037</v>
      </c>
      <c r="G24" s="19">
        <f>SUM(G20:G23)</f>
        <v>568723</v>
      </c>
      <c r="H24" s="19">
        <f>SUM(H20:H23)</f>
        <v>7677760</v>
      </c>
    </row>
    <row r="25" spans="1:8" s="20" customFormat="1" ht="35.25" customHeight="1" x14ac:dyDescent="0.2">
      <c r="A25" s="39" t="s">
        <v>86</v>
      </c>
      <c r="B25" s="40"/>
      <c r="C25" s="40"/>
      <c r="D25" s="40"/>
      <c r="E25" s="41"/>
      <c r="F25" s="19">
        <f>ROUND(F24*0.07,0)</f>
        <v>497633</v>
      </c>
      <c r="G25" s="19">
        <f>ROUND(F25*0.08,0)</f>
        <v>39811</v>
      </c>
      <c r="H25" s="19">
        <f>F25+G25</f>
        <v>537444</v>
      </c>
    </row>
    <row r="27" spans="1:8" s="1" customFormat="1" ht="16.5" x14ac:dyDescent="0.25">
      <c r="A27" s="42" t="s">
        <v>23</v>
      </c>
      <c r="B27" s="42"/>
      <c r="C27" s="42"/>
      <c r="D27" s="42"/>
      <c r="E27" s="42"/>
      <c r="F27" s="42"/>
      <c r="G27" s="42"/>
      <c r="H27" s="42"/>
    </row>
    <row r="28" spans="1:8" s="1" customFormat="1" ht="16.5" x14ac:dyDescent="0.25">
      <c r="D28" s="2"/>
      <c r="F28" s="3"/>
      <c r="G28" s="3"/>
      <c r="H28" s="3"/>
    </row>
    <row r="29" spans="1:8" s="1" customFormat="1" ht="16.5" x14ac:dyDescent="0.25">
      <c r="A29" s="4"/>
      <c r="B29" s="27" t="s">
        <v>24</v>
      </c>
      <c r="C29" s="27"/>
      <c r="D29" s="27"/>
      <c r="F29" s="31" t="s">
        <v>25</v>
      </c>
      <c r="G29" s="31"/>
      <c r="H29" s="31"/>
    </row>
    <row r="30" spans="1:8" s="1" customFormat="1" ht="16.5" x14ac:dyDescent="0.25">
      <c r="B30" s="32" t="s">
        <v>26</v>
      </c>
      <c r="C30" s="32"/>
      <c r="D30" s="32"/>
      <c r="F30" s="33" t="s">
        <v>26</v>
      </c>
      <c r="G30" s="33"/>
      <c r="H30" s="33"/>
    </row>
    <row r="31" spans="1:8" s="1" customFormat="1" ht="16.5" x14ac:dyDescent="0.25">
      <c r="D31" s="2"/>
      <c r="F31" s="3"/>
      <c r="G31" s="3"/>
      <c r="H31" s="3"/>
    </row>
  </sheetData>
  <mergeCells count="16">
    <mergeCell ref="B29:D29"/>
    <mergeCell ref="F29:H29"/>
    <mergeCell ref="B30:D30"/>
    <mergeCell ref="F30:H30"/>
    <mergeCell ref="A7:H7"/>
    <mergeCell ref="C17:D17"/>
    <mergeCell ref="E17:F17"/>
    <mergeCell ref="A24:E24"/>
    <mergeCell ref="A25:E25"/>
    <mergeCell ref="A27:H27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45"/>
  <sheetViews>
    <sheetView topLeftCell="A35" zoomScaleNormal="100" workbookViewId="0">
      <selection activeCell="F39" sqref="F39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48.1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28" t="s">
        <v>0</v>
      </c>
      <c r="C1" s="28"/>
      <c r="D1" s="28"/>
      <c r="E1" s="29" t="s">
        <v>1</v>
      </c>
      <c r="F1" s="29"/>
      <c r="G1" s="29"/>
      <c r="H1" s="29"/>
    </row>
    <row r="2" spans="1:10" s="1" customFormat="1" ht="16.5" x14ac:dyDescent="0.25">
      <c r="B2" s="28" t="s">
        <v>2</v>
      </c>
      <c r="C2" s="28"/>
      <c r="D2" s="28"/>
      <c r="E2" s="29" t="s">
        <v>3</v>
      </c>
      <c r="F2" s="29"/>
      <c r="G2" s="29"/>
      <c r="H2" s="29"/>
    </row>
    <row r="3" spans="1:10" s="1" customFormat="1" ht="16.5" customHeight="1" x14ac:dyDescent="0.25">
      <c r="D3" s="2"/>
      <c r="F3" s="3"/>
      <c r="G3" s="3"/>
      <c r="H3" s="3"/>
    </row>
    <row r="4" spans="1:10" s="1" customFormat="1" ht="16.5" x14ac:dyDescent="0.25">
      <c r="D4" s="2"/>
      <c r="E4" s="30" t="s">
        <v>103</v>
      </c>
      <c r="F4" s="30"/>
      <c r="G4" s="30"/>
      <c r="H4" s="30"/>
    </row>
    <row r="5" spans="1:10" s="1" customFormat="1" ht="11.25" customHeight="1" x14ac:dyDescent="0.25">
      <c r="D5" s="2"/>
      <c r="F5" s="3"/>
      <c r="G5" s="3"/>
      <c r="H5" s="3"/>
    </row>
    <row r="6" spans="1:10" s="1" customFormat="1" ht="16.5" x14ac:dyDescent="0.25">
      <c r="A6" s="27" t="s">
        <v>104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4" t="s">
        <v>118</v>
      </c>
      <c r="B7" s="34"/>
      <c r="C7" s="34"/>
      <c r="D7" s="34"/>
      <c r="E7" s="34"/>
      <c r="F7" s="34"/>
      <c r="G7" s="34"/>
      <c r="H7" s="34"/>
    </row>
    <row r="8" spans="1:10" s="1" customFormat="1" ht="9.75" customHeight="1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88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97</v>
      </c>
      <c r="F12" s="8"/>
      <c r="G12" s="8"/>
      <c r="H12" s="8"/>
    </row>
    <row r="13" spans="1:10" s="7" customFormat="1" ht="12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</v>
      </c>
      <c r="D14" s="6"/>
      <c r="F14" s="8"/>
      <c r="G14" s="8"/>
      <c r="H14" s="8"/>
      <c r="J14" s="7" t="s">
        <v>65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Số 469, Đường Nguyễn Hữu Thọ, Phường Tân Hưng, Thành phố Hồ Chí Minh,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5"/>
      <c r="D17" s="35"/>
      <c r="E17" s="35" t="s">
        <v>13</v>
      </c>
      <c r="F17" s="35"/>
      <c r="G17" s="8"/>
      <c r="H17" s="8"/>
    </row>
    <row r="18" spans="1:8" ht="9" customHeight="1" x14ac:dyDescent="0.25"/>
    <row r="19" spans="1:8" ht="31.5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5.25" customHeight="1" x14ac:dyDescent="0.25">
      <c r="A20" s="14">
        <v>1</v>
      </c>
      <c r="B20" s="15" t="s">
        <v>89</v>
      </c>
      <c r="C20" s="14" t="s">
        <v>85</v>
      </c>
      <c r="D20" s="16">
        <v>45999</v>
      </c>
      <c r="E20" s="17" t="s">
        <v>66</v>
      </c>
      <c r="F20" s="18">
        <v>-535800</v>
      </c>
      <c r="G20" s="18">
        <v>-42864</v>
      </c>
      <c r="H20" s="18">
        <f>+F20+G20</f>
        <v>-578664</v>
      </c>
    </row>
    <row r="21" spans="1:8" ht="35.25" customHeight="1" x14ac:dyDescent="0.25">
      <c r="A21" s="14">
        <v>2</v>
      </c>
      <c r="B21" s="15" t="s">
        <v>90</v>
      </c>
      <c r="C21" s="14" t="s">
        <v>85</v>
      </c>
      <c r="D21" s="16">
        <v>46003</v>
      </c>
      <c r="E21" s="17" t="s">
        <v>66</v>
      </c>
      <c r="F21" s="18">
        <v>-205910</v>
      </c>
      <c r="G21" s="18">
        <v>-16472.8</v>
      </c>
      <c r="H21" s="18">
        <f t="shared" ref="H21:H22" si="0">+F21+G21</f>
        <v>-222382.8</v>
      </c>
    </row>
    <row r="22" spans="1:8" ht="35.25" customHeight="1" x14ac:dyDescent="0.25">
      <c r="A22" s="14">
        <v>3</v>
      </c>
      <c r="B22" s="15" t="s">
        <v>91</v>
      </c>
      <c r="C22" s="14" t="s">
        <v>85</v>
      </c>
      <c r="D22" s="16">
        <v>46007</v>
      </c>
      <c r="E22" s="17" t="s">
        <v>66</v>
      </c>
      <c r="F22" s="18">
        <v>-1036920</v>
      </c>
      <c r="G22" s="18">
        <v>-82953.600000000006</v>
      </c>
      <c r="H22" s="18">
        <f t="shared" si="0"/>
        <v>-1119873.6000000001</v>
      </c>
    </row>
    <row r="23" spans="1:8" ht="35.25" customHeight="1" x14ac:dyDescent="0.25">
      <c r="A23" s="14">
        <v>4</v>
      </c>
      <c r="B23" s="15" t="s">
        <v>92</v>
      </c>
      <c r="C23" s="14" t="s">
        <v>85</v>
      </c>
      <c r="D23" s="16">
        <v>46009</v>
      </c>
      <c r="E23" s="17" t="s">
        <v>66</v>
      </c>
      <c r="F23" s="18">
        <v>-178600</v>
      </c>
      <c r="G23" s="18">
        <v>-14288</v>
      </c>
      <c r="H23" s="18">
        <f t="shared" ref="H23:H26" si="1">+F23+G23</f>
        <v>-192888</v>
      </c>
    </row>
    <row r="24" spans="1:8" ht="35.25" customHeight="1" x14ac:dyDescent="0.25">
      <c r="A24" s="14">
        <v>5</v>
      </c>
      <c r="B24" s="15" t="s">
        <v>93</v>
      </c>
      <c r="C24" s="14" t="s">
        <v>85</v>
      </c>
      <c r="D24" s="16">
        <v>46010</v>
      </c>
      <c r="E24" s="17" t="s">
        <v>66</v>
      </c>
      <c r="F24" s="18">
        <v>-769020</v>
      </c>
      <c r="G24" s="18">
        <v>-61521.599999999999</v>
      </c>
      <c r="H24" s="18">
        <f t="shared" si="1"/>
        <v>-830541.6</v>
      </c>
    </row>
    <row r="25" spans="1:8" ht="35.25" customHeight="1" x14ac:dyDescent="0.25">
      <c r="A25" s="14">
        <v>6</v>
      </c>
      <c r="B25" s="15" t="s">
        <v>94</v>
      </c>
      <c r="C25" s="14" t="s">
        <v>85</v>
      </c>
      <c r="D25" s="16">
        <v>46010</v>
      </c>
      <c r="E25" s="17" t="s">
        <v>66</v>
      </c>
      <c r="F25" s="18">
        <v>-116610</v>
      </c>
      <c r="G25" s="18">
        <v>-9328.8000000000011</v>
      </c>
      <c r="H25" s="18">
        <f t="shared" si="1"/>
        <v>-125938.8</v>
      </c>
    </row>
    <row r="26" spans="1:8" ht="35.25" customHeight="1" x14ac:dyDescent="0.25">
      <c r="A26" s="14">
        <v>7</v>
      </c>
      <c r="B26" s="15" t="s">
        <v>95</v>
      </c>
      <c r="C26" s="14" t="s">
        <v>85</v>
      </c>
      <c r="D26" s="16">
        <v>46016</v>
      </c>
      <c r="E26" s="17" t="s">
        <v>66</v>
      </c>
      <c r="F26" s="18">
        <v>-357200</v>
      </c>
      <c r="G26" s="18">
        <v>-28576</v>
      </c>
      <c r="H26" s="18">
        <f t="shared" si="1"/>
        <v>-385776</v>
      </c>
    </row>
    <row r="27" spans="1:8" ht="35.25" customHeight="1" x14ac:dyDescent="0.25">
      <c r="A27" s="14">
        <v>8</v>
      </c>
      <c r="B27" s="15" t="s">
        <v>96</v>
      </c>
      <c r="C27" s="14" t="s">
        <v>85</v>
      </c>
      <c r="D27" s="16">
        <v>46016</v>
      </c>
      <c r="E27" s="17" t="s">
        <v>66</v>
      </c>
      <c r="F27" s="18">
        <v>-178600</v>
      </c>
      <c r="G27" s="18">
        <v>-14288</v>
      </c>
      <c r="H27" s="18">
        <f t="shared" ref="H27:H37" si="2">+F27+G27</f>
        <v>-192888</v>
      </c>
    </row>
    <row r="28" spans="1:8" ht="35.25" customHeight="1" x14ac:dyDescent="0.25">
      <c r="A28" s="14">
        <v>9</v>
      </c>
      <c r="B28" s="15" t="s">
        <v>119</v>
      </c>
      <c r="C28" s="14" t="s">
        <v>120</v>
      </c>
      <c r="D28" s="16">
        <v>46025</v>
      </c>
      <c r="E28" s="17" t="s">
        <v>66</v>
      </c>
      <c r="F28" s="18">
        <v>9617130</v>
      </c>
      <c r="G28" s="18">
        <v>769370</v>
      </c>
      <c r="H28" s="18">
        <f t="shared" si="2"/>
        <v>10386500</v>
      </c>
    </row>
    <row r="29" spans="1:8" ht="35.25" customHeight="1" x14ac:dyDescent="0.25">
      <c r="A29" s="14">
        <v>10</v>
      </c>
      <c r="B29" s="15" t="s">
        <v>121</v>
      </c>
      <c r="C29" s="14" t="s">
        <v>120</v>
      </c>
      <c r="D29" s="16">
        <v>46030</v>
      </c>
      <c r="E29" s="17" t="s">
        <v>66</v>
      </c>
      <c r="F29" s="18">
        <v>1166110</v>
      </c>
      <c r="G29" s="18">
        <v>93289</v>
      </c>
      <c r="H29" s="18">
        <f t="shared" si="2"/>
        <v>1259399</v>
      </c>
    </row>
    <row r="30" spans="1:8" ht="35.25" customHeight="1" x14ac:dyDescent="0.25">
      <c r="A30" s="14">
        <v>11</v>
      </c>
      <c r="B30" s="15" t="s">
        <v>122</v>
      </c>
      <c r="C30" s="14" t="s">
        <v>120</v>
      </c>
      <c r="D30" s="16">
        <v>46032</v>
      </c>
      <c r="E30" s="17" t="s">
        <v>66</v>
      </c>
      <c r="F30" s="18">
        <v>12261120</v>
      </c>
      <c r="G30" s="18">
        <v>980890</v>
      </c>
      <c r="H30" s="18">
        <f t="shared" si="2"/>
        <v>13242010</v>
      </c>
    </row>
    <row r="31" spans="1:8" ht="35.25" customHeight="1" x14ac:dyDescent="0.25">
      <c r="A31" s="14">
        <v>12</v>
      </c>
      <c r="B31" s="15" t="s">
        <v>123</v>
      </c>
      <c r="C31" s="14" t="s">
        <v>120</v>
      </c>
      <c r="D31" s="16">
        <v>46036</v>
      </c>
      <c r="E31" s="17" t="s">
        <v>66</v>
      </c>
      <c r="F31" s="18">
        <v>2233610</v>
      </c>
      <c r="G31" s="18">
        <v>178689</v>
      </c>
      <c r="H31" s="18">
        <f t="shared" si="2"/>
        <v>2412299</v>
      </c>
    </row>
    <row r="32" spans="1:8" ht="35.25" customHeight="1" x14ac:dyDescent="0.25">
      <c r="A32" s="14">
        <v>13</v>
      </c>
      <c r="B32" s="15" t="s">
        <v>124</v>
      </c>
      <c r="C32" s="14" t="s">
        <v>120</v>
      </c>
      <c r="D32" s="16">
        <v>46039</v>
      </c>
      <c r="E32" s="17" t="s">
        <v>66</v>
      </c>
      <c r="F32" s="18">
        <v>1190660</v>
      </c>
      <c r="G32" s="18">
        <v>95253</v>
      </c>
      <c r="H32" s="18">
        <f t="shared" si="2"/>
        <v>1285913</v>
      </c>
    </row>
    <row r="33" spans="1:8" ht="35.25" customHeight="1" x14ac:dyDescent="0.25">
      <c r="A33" s="14">
        <v>14</v>
      </c>
      <c r="B33" s="15" t="s">
        <v>125</v>
      </c>
      <c r="C33" s="14" t="s">
        <v>120</v>
      </c>
      <c r="D33" s="16">
        <v>46039</v>
      </c>
      <c r="E33" s="17" t="s">
        <v>66</v>
      </c>
      <c r="F33" s="18">
        <v>1190660</v>
      </c>
      <c r="G33" s="18">
        <v>95253</v>
      </c>
      <c r="H33" s="18">
        <f t="shared" si="2"/>
        <v>1285913</v>
      </c>
    </row>
    <row r="34" spans="1:8" ht="35.25" customHeight="1" x14ac:dyDescent="0.25">
      <c r="A34" s="14">
        <v>15</v>
      </c>
      <c r="B34" s="15" t="s">
        <v>126</v>
      </c>
      <c r="C34" s="14" t="s">
        <v>120</v>
      </c>
      <c r="D34" s="16">
        <v>46045</v>
      </c>
      <c r="E34" s="17" t="s">
        <v>66</v>
      </c>
      <c r="F34" s="18">
        <v>89826650</v>
      </c>
      <c r="G34" s="18">
        <v>7186132</v>
      </c>
      <c r="H34" s="18">
        <f t="shared" si="2"/>
        <v>97012782</v>
      </c>
    </row>
    <row r="35" spans="1:8" ht="35.25" customHeight="1" x14ac:dyDescent="0.25">
      <c r="A35" s="14">
        <v>16</v>
      </c>
      <c r="B35" s="15" t="s">
        <v>127</v>
      </c>
      <c r="C35" s="14" t="s">
        <v>120</v>
      </c>
      <c r="D35" s="16">
        <v>46045</v>
      </c>
      <c r="E35" s="17" t="s">
        <v>66</v>
      </c>
      <c r="F35" s="18">
        <v>24200170</v>
      </c>
      <c r="G35" s="18">
        <v>1936014</v>
      </c>
      <c r="H35" s="18">
        <f t="shared" si="2"/>
        <v>26136184</v>
      </c>
    </row>
    <row r="36" spans="1:8" ht="35.25" customHeight="1" x14ac:dyDescent="0.25">
      <c r="A36" s="14">
        <v>17</v>
      </c>
      <c r="B36" s="15" t="s">
        <v>127</v>
      </c>
      <c r="C36" s="14" t="s">
        <v>120</v>
      </c>
      <c r="D36" s="16">
        <v>46045</v>
      </c>
      <c r="E36" s="17" t="s">
        <v>66</v>
      </c>
      <c r="F36" s="18">
        <v>2328810</v>
      </c>
      <c r="G36" s="18">
        <v>186304.80000000002</v>
      </c>
      <c r="H36" s="18">
        <f t="shared" si="2"/>
        <v>2515114.7999999998</v>
      </c>
    </row>
    <row r="37" spans="1:8" ht="35.25" customHeight="1" x14ac:dyDescent="0.25">
      <c r="A37" s="14">
        <v>18</v>
      </c>
      <c r="B37" s="15" t="s">
        <v>128</v>
      </c>
      <c r="C37" s="14" t="s">
        <v>120</v>
      </c>
      <c r="D37" s="16">
        <v>46045</v>
      </c>
      <c r="E37" s="17" t="s">
        <v>66</v>
      </c>
      <c r="F37" s="18">
        <v>1072050</v>
      </c>
      <c r="G37" s="18">
        <v>85764</v>
      </c>
      <c r="H37" s="18">
        <f t="shared" si="2"/>
        <v>1157814</v>
      </c>
    </row>
    <row r="38" spans="1:8" s="20" customFormat="1" ht="30" customHeight="1" x14ac:dyDescent="0.2">
      <c r="A38" s="36" t="s">
        <v>22</v>
      </c>
      <c r="B38" s="37"/>
      <c r="C38" s="37"/>
      <c r="D38" s="37"/>
      <c r="E38" s="38"/>
      <c r="F38" s="19">
        <f>SUM(F20:F37)</f>
        <v>141708310</v>
      </c>
      <c r="G38" s="19">
        <f>SUM(G20:G37)</f>
        <v>11336666</v>
      </c>
      <c r="H38" s="19">
        <f>SUM(H20:H37)</f>
        <v>153044976</v>
      </c>
    </row>
    <row r="39" spans="1:8" s="20" customFormat="1" ht="30" customHeight="1" x14ac:dyDescent="0.2">
      <c r="A39" s="39" t="s">
        <v>86</v>
      </c>
      <c r="B39" s="40"/>
      <c r="C39" s="40"/>
      <c r="D39" s="40"/>
      <c r="E39" s="41"/>
      <c r="F39" s="19">
        <f>ROUND(F38*0.07,0)</f>
        <v>9919582</v>
      </c>
      <c r="G39" s="19">
        <f>ROUND(F39*0.08,0)</f>
        <v>793567</v>
      </c>
      <c r="H39" s="19">
        <f>F39+G39</f>
        <v>10713149</v>
      </c>
    </row>
    <row r="40" spans="1:8" ht="12.75" customHeight="1" x14ac:dyDescent="0.25"/>
    <row r="41" spans="1:8" s="1" customFormat="1" ht="16.5" x14ac:dyDescent="0.25">
      <c r="A41" s="42" t="s">
        <v>23</v>
      </c>
      <c r="B41" s="42"/>
      <c r="C41" s="42"/>
      <c r="D41" s="42"/>
      <c r="E41" s="42"/>
      <c r="F41" s="42"/>
      <c r="G41" s="42"/>
      <c r="H41" s="42"/>
    </row>
    <row r="42" spans="1:8" s="1" customFormat="1" ht="12" customHeight="1" x14ac:dyDescent="0.25">
      <c r="D42" s="2"/>
      <c r="F42" s="3"/>
      <c r="G42" s="3"/>
      <c r="H42" s="3"/>
    </row>
    <row r="43" spans="1:8" s="1" customFormat="1" ht="16.5" x14ac:dyDescent="0.25">
      <c r="A43" s="4"/>
      <c r="B43" s="27" t="s">
        <v>24</v>
      </c>
      <c r="C43" s="27"/>
      <c r="D43" s="27"/>
      <c r="F43" s="31" t="s">
        <v>25</v>
      </c>
      <c r="G43" s="31"/>
      <c r="H43" s="31"/>
    </row>
    <row r="44" spans="1:8" s="1" customFormat="1" ht="16.5" x14ac:dyDescent="0.25">
      <c r="B44" s="32" t="s">
        <v>26</v>
      </c>
      <c r="C44" s="32"/>
      <c r="D44" s="32"/>
      <c r="F44" s="33" t="s">
        <v>26</v>
      </c>
      <c r="G44" s="33"/>
      <c r="H44" s="33"/>
    </row>
    <row r="45" spans="1:8" s="1" customFormat="1" ht="16.5" x14ac:dyDescent="0.25">
      <c r="D45" s="2"/>
      <c r="F45" s="3"/>
      <c r="G45" s="3"/>
      <c r="H45" s="3"/>
    </row>
  </sheetData>
  <mergeCells count="16">
    <mergeCell ref="B43:D43"/>
    <mergeCell ref="F43:H43"/>
    <mergeCell ref="B44:D44"/>
    <mergeCell ref="F44:H44"/>
    <mergeCell ref="A7:H7"/>
    <mergeCell ref="C17:D17"/>
    <mergeCell ref="E17:F17"/>
    <mergeCell ref="A38:E38"/>
    <mergeCell ref="A39:E39"/>
    <mergeCell ref="A41:H41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15"/>
  <sheetViews>
    <sheetView workbookViewId="0">
      <selection activeCell="A8" sqref="A8"/>
    </sheetView>
  </sheetViews>
  <sheetFormatPr defaultRowHeight="14.25" x14ac:dyDescent="0.2"/>
  <cols>
    <col min="1" max="1" width="9" bestFit="1" customWidth="1"/>
    <col min="2" max="2" width="74.125" bestFit="1" customWidth="1"/>
    <col min="3" max="3" width="12.625" bestFit="1" customWidth="1"/>
    <col min="4" max="4" width="80.875" bestFit="1" customWidth="1"/>
  </cols>
  <sheetData>
    <row r="1" spans="1:4" ht="21" x14ac:dyDescent="0.2">
      <c r="A1" s="23" t="s">
        <v>27</v>
      </c>
      <c r="B1" s="23" t="s">
        <v>18</v>
      </c>
      <c r="C1" s="23" t="s">
        <v>28</v>
      </c>
      <c r="D1" s="23" t="s">
        <v>29</v>
      </c>
    </row>
    <row r="2" spans="1:4" x14ac:dyDescent="0.2">
      <c r="A2" s="24" t="s">
        <v>12</v>
      </c>
      <c r="B2" s="24" t="s">
        <v>30</v>
      </c>
      <c r="C2" s="24" t="s">
        <v>31</v>
      </c>
      <c r="D2" s="24" t="s">
        <v>32</v>
      </c>
    </row>
    <row r="3" spans="1:4" x14ac:dyDescent="0.2">
      <c r="A3" s="24" t="s">
        <v>33</v>
      </c>
      <c r="B3" s="24" t="s">
        <v>34</v>
      </c>
      <c r="C3" s="24" t="s">
        <v>35</v>
      </c>
      <c r="D3" s="24" t="s">
        <v>36</v>
      </c>
    </row>
    <row r="4" spans="1:4" x14ac:dyDescent="0.2">
      <c r="A4" s="24" t="s">
        <v>37</v>
      </c>
      <c r="B4" s="24" t="s">
        <v>38</v>
      </c>
      <c r="C4" s="24" t="s">
        <v>39</v>
      </c>
      <c r="D4" s="24" t="s">
        <v>40</v>
      </c>
    </row>
    <row r="5" spans="1:4" x14ac:dyDescent="0.2">
      <c r="A5" s="24" t="s">
        <v>41</v>
      </c>
      <c r="B5" s="24" t="s">
        <v>42</v>
      </c>
      <c r="C5" s="24" t="s">
        <v>43</v>
      </c>
      <c r="D5" s="24" t="s">
        <v>44</v>
      </c>
    </row>
    <row r="6" spans="1:4" x14ac:dyDescent="0.2">
      <c r="A6" s="24" t="s">
        <v>45</v>
      </c>
      <c r="B6" s="24" t="s">
        <v>46</v>
      </c>
      <c r="C6" s="24" t="s">
        <v>47</v>
      </c>
      <c r="D6" s="24" t="s">
        <v>48</v>
      </c>
    </row>
    <row r="7" spans="1:4" x14ac:dyDescent="0.2">
      <c r="A7" s="24" t="s">
        <v>49</v>
      </c>
      <c r="B7" s="24" t="s">
        <v>50</v>
      </c>
      <c r="C7" s="24" t="s">
        <v>51</v>
      </c>
      <c r="D7" s="24" t="s">
        <v>52</v>
      </c>
    </row>
    <row r="8" spans="1:4" x14ac:dyDescent="0.2">
      <c r="A8" s="24" t="s">
        <v>53</v>
      </c>
      <c r="B8" s="24" t="s">
        <v>54</v>
      </c>
      <c r="C8" s="24" t="s">
        <v>55</v>
      </c>
      <c r="D8" s="24" t="s">
        <v>56</v>
      </c>
    </row>
    <row r="9" spans="1:4" x14ac:dyDescent="0.2">
      <c r="A9" s="24" t="s">
        <v>57</v>
      </c>
      <c r="B9" s="24" t="s">
        <v>58</v>
      </c>
      <c r="C9" s="24" t="s">
        <v>59</v>
      </c>
      <c r="D9" s="24" t="s">
        <v>60</v>
      </c>
    </row>
    <row r="10" spans="1:4" x14ac:dyDescent="0.2">
      <c r="A10" s="24" t="s">
        <v>61</v>
      </c>
      <c r="B10" s="24" t="s">
        <v>62</v>
      </c>
      <c r="C10" s="24" t="s">
        <v>63</v>
      </c>
      <c r="D10" s="24" t="s">
        <v>64</v>
      </c>
    </row>
    <row r="11" spans="1:4" x14ac:dyDescent="0.2">
      <c r="A11" s="24" t="s">
        <v>65</v>
      </c>
      <c r="B11" s="24" t="s">
        <v>66</v>
      </c>
      <c r="C11" s="24" t="s">
        <v>67</v>
      </c>
      <c r="D11" s="24" t="s">
        <v>68</v>
      </c>
    </row>
    <row r="12" spans="1:4" x14ac:dyDescent="0.2">
      <c r="A12" s="24" t="s">
        <v>69</v>
      </c>
      <c r="B12" s="24" t="s">
        <v>70</v>
      </c>
      <c r="C12" s="24" t="s">
        <v>71</v>
      </c>
      <c r="D12" s="24" t="s">
        <v>72</v>
      </c>
    </row>
    <row r="13" spans="1:4" x14ac:dyDescent="0.2">
      <c r="A13" s="24" t="s">
        <v>73</v>
      </c>
      <c r="B13" s="24" t="s">
        <v>74</v>
      </c>
      <c r="C13" s="24" t="s">
        <v>75</v>
      </c>
      <c r="D13" s="24" t="s">
        <v>76</v>
      </c>
    </row>
    <row r="14" spans="1:4" x14ac:dyDescent="0.2">
      <c r="A14" s="24" t="s">
        <v>77</v>
      </c>
      <c r="B14" s="24" t="s">
        <v>78</v>
      </c>
      <c r="C14" s="24" t="s">
        <v>79</v>
      </c>
      <c r="D14" s="24" t="s">
        <v>80</v>
      </c>
    </row>
    <row r="15" spans="1:4" x14ac:dyDescent="0.2">
      <c r="A15" s="24" t="s">
        <v>81</v>
      </c>
      <c r="B15" s="24" t="s">
        <v>82</v>
      </c>
      <c r="C15" s="24" t="s">
        <v>83</v>
      </c>
      <c r="D15" s="24" t="s">
        <v>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1"/>
  <sheetViews>
    <sheetView topLeftCell="A19" zoomScaleNormal="100" workbookViewId="0">
      <selection activeCell="F25" sqref="F25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48.1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28" t="s">
        <v>0</v>
      </c>
      <c r="C1" s="28"/>
      <c r="D1" s="28"/>
      <c r="E1" s="29" t="s">
        <v>1</v>
      </c>
      <c r="F1" s="29"/>
      <c r="G1" s="29"/>
      <c r="H1" s="29"/>
    </row>
    <row r="2" spans="1:10" s="1" customFormat="1" ht="16.5" x14ac:dyDescent="0.25">
      <c r="B2" s="28" t="s">
        <v>2</v>
      </c>
      <c r="C2" s="28"/>
      <c r="D2" s="28"/>
      <c r="E2" s="29" t="s">
        <v>3</v>
      </c>
      <c r="F2" s="29"/>
      <c r="G2" s="29"/>
      <c r="H2" s="29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0" t="s">
        <v>103</v>
      </c>
      <c r="F4" s="30"/>
      <c r="G4" s="30"/>
      <c r="H4" s="30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104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4" t="s">
        <v>106</v>
      </c>
      <c r="B7" s="34"/>
      <c r="C7" s="34"/>
      <c r="D7" s="34"/>
      <c r="E7" s="34"/>
      <c r="F7" s="34"/>
      <c r="G7" s="34"/>
      <c r="H7" s="34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88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97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 - CHI NHÁNH VINH</v>
      </c>
      <c r="D14" s="6"/>
      <c r="F14" s="8"/>
      <c r="G14" s="8"/>
      <c r="H14" s="8"/>
      <c r="J14" s="7" t="s">
        <v>33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0304741634-013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Đại lộ V.I.Lenin, Khối Yên Sơn, Phường Vinh Phú, Tỉnh Nghệ An,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5"/>
      <c r="D17" s="35"/>
      <c r="E17" s="35" t="s">
        <v>13</v>
      </c>
      <c r="F17" s="35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7.5" customHeight="1" x14ac:dyDescent="0.25">
      <c r="A20" s="14">
        <v>1</v>
      </c>
      <c r="B20" s="15" t="s">
        <v>186</v>
      </c>
      <c r="C20" s="14" t="s">
        <v>120</v>
      </c>
      <c r="D20" s="16">
        <v>46028</v>
      </c>
      <c r="E20" s="17" t="s">
        <v>34</v>
      </c>
      <c r="F20" s="18">
        <v>4862375</v>
      </c>
      <c r="G20" s="18">
        <v>388990</v>
      </c>
      <c r="H20" s="18">
        <f>+F20+G20</f>
        <v>5251365</v>
      </c>
    </row>
    <row r="21" spans="1:8" ht="37.5" customHeight="1" x14ac:dyDescent="0.25">
      <c r="A21" s="14">
        <v>2</v>
      </c>
      <c r="B21" s="15" t="s">
        <v>187</v>
      </c>
      <c r="C21" s="14" t="s">
        <v>120</v>
      </c>
      <c r="D21" s="16">
        <v>46049</v>
      </c>
      <c r="E21" s="17" t="s">
        <v>34</v>
      </c>
      <c r="F21" s="18">
        <v>48817000</v>
      </c>
      <c r="G21" s="18">
        <v>3905360</v>
      </c>
      <c r="H21" s="18">
        <f t="shared" ref="H21:H22" si="0">+F21+G21</f>
        <v>52722360</v>
      </c>
    </row>
    <row r="22" spans="1:8" ht="37.5" customHeight="1" x14ac:dyDescent="0.25">
      <c r="A22" s="14">
        <v>3</v>
      </c>
      <c r="B22" s="15" t="s">
        <v>188</v>
      </c>
      <c r="C22" s="14" t="s">
        <v>120</v>
      </c>
      <c r="D22" s="16">
        <v>46049</v>
      </c>
      <c r="E22" s="17" t="s">
        <v>34</v>
      </c>
      <c r="F22" s="18">
        <v>9562100</v>
      </c>
      <c r="G22" s="18">
        <v>764968</v>
      </c>
      <c r="H22" s="18">
        <f t="shared" si="0"/>
        <v>10327068</v>
      </c>
    </row>
    <row r="23" spans="1:8" ht="37.5" customHeight="1" x14ac:dyDescent="0.25">
      <c r="A23" s="14">
        <v>4</v>
      </c>
      <c r="B23" s="26" t="s">
        <v>189</v>
      </c>
      <c r="C23" s="14" t="s">
        <v>132</v>
      </c>
      <c r="D23" s="16">
        <v>46052</v>
      </c>
      <c r="E23" s="17" t="s">
        <v>34</v>
      </c>
      <c r="F23" s="18">
        <v>-119066</v>
      </c>
      <c r="G23" s="18">
        <v>-9525</v>
      </c>
      <c r="H23" s="18">
        <f t="shared" ref="H23" si="1">+F23+G23</f>
        <v>-128591</v>
      </c>
    </row>
    <row r="24" spans="1:8" s="20" customFormat="1" ht="35.25" customHeight="1" x14ac:dyDescent="0.2">
      <c r="A24" s="36" t="s">
        <v>22</v>
      </c>
      <c r="B24" s="37"/>
      <c r="C24" s="37"/>
      <c r="D24" s="37"/>
      <c r="E24" s="38"/>
      <c r="F24" s="19">
        <f>SUM(F20:F23)</f>
        <v>63122409</v>
      </c>
      <c r="G24" s="19">
        <f>SUM(G20:G23)</f>
        <v>5049793</v>
      </c>
      <c r="H24" s="19">
        <f>SUM(H20:H23)</f>
        <v>68172202</v>
      </c>
    </row>
    <row r="25" spans="1:8" s="20" customFormat="1" ht="35.25" customHeight="1" x14ac:dyDescent="0.2">
      <c r="A25" s="39" t="s">
        <v>86</v>
      </c>
      <c r="B25" s="40"/>
      <c r="C25" s="40"/>
      <c r="D25" s="40"/>
      <c r="E25" s="41"/>
      <c r="F25" s="19">
        <f>ROUND(F24*0.07,0)</f>
        <v>4418569</v>
      </c>
      <c r="G25" s="19">
        <f>ROUND(F25*0.08,0)</f>
        <v>353486</v>
      </c>
      <c r="H25" s="19">
        <f>F25+G25</f>
        <v>4772055</v>
      </c>
    </row>
    <row r="27" spans="1:8" s="1" customFormat="1" ht="16.5" x14ac:dyDescent="0.25">
      <c r="A27" s="42" t="s">
        <v>23</v>
      </c>
      <c r="B27" s="42"/>
      <c r="C27" s="42"/>
      <c r="D27" s="42"/>
      <c r="E27" s="42"/>
      <c r="F27" s="42"/>
      <c r="G27" s="42"/>
      <c r="H27" s="42"/>
    </row>
    <row r="28" spans="1:8" s="1" customFormat="1" ht="16.5" x14ac:dyDescent="0.25">
      <c r="D28" s="2"/>
      <c r="F28" s="3"/>
      <c r="G28" s="3"/>
      <c r="H28" s="3"/>
    </row>
    <row r="29" spans="1:8" s="1" customFormat="1" ht="16.5" x14ac:dyDescent="0.25">
      <c r="A29" s="4"/>
      <c r="B29" s="27" t="s">
        <v>24</v>
      </c>
      <c r="C29" s="27"/>
      <c r="D29" s="27"/>
      <c r="F29" s="31" t="s">
        <v>25</v>
      </c>
      <c r="G29" s="31"/>
      <c r="H29" s="31"/>
    </row>
    <row r="30" spans="1:8" s="1" customFormat="1" ht="16.5" x14ac:dyDescent="0.25">
      <c r="B30" s="32" t="s">
        <v>26</v>
      </c>
      <c r="C30" s="32"/>
      <c r="D30" s="32"/>
      <c r="F30" s="33" t="s">
        <v>26</v>
      </c>
      <c r="G30" s="33"/>
      <c r="H30" s="33"/>
    </row>
    <row r="31" spans="1:8" s="1" customFormat="1" ht="16.5" x14ac:dyDescent="0.25">
      <c r="D31" s="2"/>
      <c r="F31" s="3"/>
      <c r="G31" s="3"/>
      <c r="H31" s="3"/>
    </row>
  </sheetData>
  <mergeCells count="16">
    <mergeCell ref="B29:D29"/>
    <mergeCell ref="F29:H29"/>
    <mergeCell ref="B30:D30"/>
    <mergeCell ref="F30:H30"/>
    <mergeCell ref="A7:H7"/>
    <mergeCell ref="C17:D17"/>
    <mergeCell ref="E17:F17"/>
    <mergeCell ref="A24:E24"/>
    <mergeCell ref="A25:E25"/>
    <mergeCell ref="A27:H27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3"/>
  <sheetViews>
    <sheetView topLeftCell="A19" zoomScaleNormal="100" workbookViewId="0">
      <selection activeCell="F19" sqref="F19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50.6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28" t="s">
        <v>0</v>
      </c>
      <c r="C1" s="28"/>
      <c r="D1" s="28"/>
      <c r="E1" s="29" t="s">
        <v>1</v>
      </c>
      <c r="F1" s="29"/>
      <c r="G1" s="29"/>
      <c r="H1" s="29"/>
    </row>
    <row r="2" spans="1:10" s="1" customFormat="1" ht="16.5" x14ac:dyDescent="0.25">
      <c r="B2" s="28" t="s">
        <v>2</v>
      </c>
      <c r="C2" s="28"/>
      <c r="D2" s="28"/>
      <c r="E2" s="29" t="s">
        <v>3</v>
      </c>
      <c r="F2" s="29"/>
      <c r="G2" s="29"/>
      <c r="H2" s="29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0" t="s">
        <v>103</v>
      </c>
      <c r="F4" s="30"/>
      <c r="G4" s="30"/>
      <c r="H4" s="30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104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4" t="s">
        <v>107</v>
      </c>
      <c r="B7" s="34"/>
      <c r="C7" s="34"/>
      <c r="D7" s="34"/>
      <c r="E7" s="34"/>
      <c r="F7" s="34"/>
      <c r="G7" s="34"/>
      <c r="H7" s="34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88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97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 - CHI NHÁNH NHA TRANG</v>
      </c>
      <c r="D14" s="6"/>
      <c r="F14" s="8"/>
      <c r="G14" s="8"/>
      <c r="H14" s="8"/>
      <c r="J14" s="7" t="s">
        <v>69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0304741634-011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Số 58 đường 23/10, Phường Tây Nha Trang, Tỉnh Khánh Hòa,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5"/>
      <c r="D17" s="35"/>
      <c r="E17" s="35" t="s">
        <v>13</v>
      </c>
      <c r="F17" s="35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40.5" customHeight="1" x14ac:dyDescent="0.25">
      <c r="A20" s="14">
        <v>1</v>
      </c>
      <c r="B20" s="15" t="s">
        <v>180</v>
      </c>
      <c r="C20" s="14" t="s">
        <v>120</v>
      </c>
      <c r="D20" s="16">
        <v>46028</v>
      </c>
      <c r="E20" s="17" t="s">
        <v>70</v>
      </c>
      <c r="F20" s="18">
        <v>4236045</v>
      </c>
      <c r="G20" s="18">
        <v>338884</v>
      </c>
      <c r="H20" s="18">
        <f>+F20+G20</f>
        <v>4574929</v>
      </c>
    </row>
    <row r="21" spans="1:8" ht="40.5" customHeight="1" x14ac:dyDescent="0.25">
      <c r="A21" s="14">
        <v>2</v>
      </c>
      <c r="B21" s="15" t="s">
        <v>181</v>
      </c>
      <c r="C21" s="14" t="s">
        <v>120</v>
      </c>
      <c r="D21" s="16">
        <v>46035</v>
      </c>
      <c r="E21" s="17" t="s">
        <v>70</v>
      </c>
      <c r="F21" s="18">
        <v>2197700</v>
      </c>
      <c r="G21" s="18">
        <v>175816</v>
      </c>
      <c r="H21" s="18">
        <f t="shared" ref="H21:H25" si="0">+F21+G21</f>
        <v>2373516</v>
      </c>
    </row>
    <row r="22" spans="1:8" ht="40.5" customHeight="1" x14ac:dyDescent="0.25">
      <c r="A22" s="14">
        <v>3</v>
      </c>
      <c r="B22" s="15" t="s">
        <v>182</v>
      </c>
      <c r="C22" s="14" t="s">
        <v>120</v>
      </c>
      <c r="D22" s="16">
        <v>46037</v>
      </c>
      <c r="E22" s="17" t="s">
        <v>70</v>
      </c>
      <c r="F22" s="18">
        <v>2233610</v>
      </c>
      <c r="G22" s="18">
        <v>178689</v>
      </c>
      <c r="H22" s="18">
        <f t="shared" si="0"/>
        <v>2412299</v>
      </c>
    </row>
    <row r="23" spans="1:8" ht="40.5" customHeight="1" x14ac:dyDescent="0.25">
      <c r="A23" s="14">
        <v>4</v>
      </c>
      <c r="B23" s="15" t="s">
        <v>183</v>
      </c>
      <c r="C23" s="14" t="s">
        <v>120</v>
      </c>
      <c r="D23" s="16">
        <v>46042</v>
      </c>
      <c r="E23" s="17" t="s">
        <v>70</v>
      </c>
      <c r="F23" s="18">
        <v>5174350</v>
      </c>
      <c r="G23" s="18">
        <v>413948</v>
      </c>
      <c r="H23" s="18">
        <f t="shared" si="0"/>
        <v>5588298</v>
      </c>
    </row>
    <row r="24" spans="1:8" ht="40.5" customHeight="1" x14ac:dyDescent="0.25">
      <c r="A24" s="14">
        <v>5</v>
      </c>
      <c r="B24" s="15" t="s">
        <v>184</v>
      </c>
      <c r="C24" s="14" t="s">
        <v>120</v>
      </c>
      <c r="D24" s="16">
        <v>46049</v>
      </c>
      <c r="E24" s="17" t="s">
        <v>70</v>
      </c>
      <c r="F24" s="18">
        <v>6581905</v>
      </c>
      <c r="G24" s="18">
        <v>526552</v>
      </c>
      <c r="H24" s="18">
        <f t="shared" si="0"/>
        <v>7108457</v>
      </c>
    </row>
    <row r="25" spans="1:8" ht="40.5" customHeight="1" x14ac:dyDescent="0.25">
      <c r="A25" s="14">
        <v>6</v>
      </c>
      <c r="B25" s="15" t="s">
        <v>185</v>
      </c>
      <c r="C25" s="14" t="s">
        <v>120</v>
      </c>
      <c r="D25" s="16">
        <v>46049</v>
      </c>
      <c r="E25" s="17" t="s">
        <v>70</v>
      </c>
      <c r="F25" s="18">
        <v>7070075</v>
      </c>
      <c r="G25" s="18">
        <v>565606</v>
      </c>
      <c r="H25" s="18">
        <f t="shared" si="0"/>
        <v>7635681</v>
      </c>
    </row>
    <row r="26" spans="1:8" s="20" customFormat="1" ht="35.25" customHeight="1" x14ac:dyDescent="0.2">
      <c r="A26" s="36" t="s">
        <v>22</v>
      </c>
      <c r="B26" s="37"/>
      <c r="C26" s="37"/>
      <c r="D26" s="37"/>
      <c r="E26" s="38"/>
      <c r="F26" s="19">
        <f>SUM(F20:F25)</f>
        <v>27493685</v>
      </c>
      <c r="G26" s="19">
        <f>SUM(G20:G25)</f>
        <v>2199495</v>
      </c>
      <c r="H26" s="19">
        <f>SUM(H20:H25)</f>
        <v>29693180</v>
      </c>
    </row>
    <row r="27" spans="1:8" s="20" customFormat="1" ht="35.25" customHeight="1" x14ac:dyDescent="0.2">
      <c r="A27" s="39" t="s">
        <v>86</v>
      </c>
      <c r="B27" s="40"/>
      <c r="C27" s="40"/>
      <c r="D27" s="40"/>
      <c r="E27" s="41"/>
      <c r="F27" s="19">
        <f>ROUND(F26*0.07,0)</f>
        <v>1924558</v>
      </c>
      <c r="G27" s="19">
        <f>ROUND(F27*0.08,0)</f>
        <v>153965</v>
      </c>
      <c r="H27" s="19">
        <f>F27+G27</f>
        <v>2078523</v>
      </c>
    </row>
    <row r="29" spans="1:8" s="1" customFormat="1" ht="16.5" x14ac:dyDescent="0.25">
      <c r="A29" s="42" t="s">
        <v>23</v>
      </c>
      <c r="B29" s="42"/>
      <c r="C29" s="42"/>
      <c r="D29" s="42"/>
      <c r="E29" s="42"/>
      <c r="F29" s="42"/>
      <c r="G29" s="42"/>
      <c r="H29" s="42"/>
    </row>
    <row r="30" spans="1:8" s="1" customFormat="1" ht="16.5" x14ac:dyDescent="0.25">
      <c r="D30" s="2"/>
      <c r="F30" s="3"/>
      <c r="G30" s="3"/>
      <c r="H30" s="3"/>
    </row>
    <row r="31" spans="1:8" s="1" customFormat="1" ht="16.5" x14ac:dyDescent="0.25">
      <c r="A31" s="4"/>
      <c r="B31" s="27" t="s">
        <v>24</v>
      </c>
      <c r="C31" s="27"/>
      <c r="D31" s="27"/>
      <c r="F31" s="31" t="s">
        <v>25</v>
      </c>
      <c r="G31" s="31"/>
      <c r="H31" s="31"/>
    </row>
    <row r="32" spans="1:8" s="1" customFormat="1" ht="16.5" x14ac:dyDescent="0.25">
      <c r="B32" s="32" t="s">
        <v>26</v>
      </c>
      <c r="C32" s="32"/>
      <c r="D32" s="32"/>
      <c r="F32" s="33" t="s">
        <v>26</v>
      </c>
      <c r="G32" s="33"/>
      <c r="H32" s="33"/>
    </row>
    <row r="33" spans="4:8" s="1" customFormat="1" ht="16.5" x14ac:dyDescent="0.25">
      <c r="D33" s="2"/>
      <c r="F33" s="3"/>
      <c r="G33" s="3"/>
      <c r="H33" s="3"/>
    </row>
  </sheetData>
  <mergeCells count="16">
    <mergeCell ref="B31:D31"/>
    <mergeCell ref="F31:H31"/>
    <mergeCell ref="B32:D32"/>
    <mergeCell ref="F32:H32"/>
    <mergeCell ref="A7:H7"/>
    <mergeCell ref="C17:D17"/>
    <mergeCell ref="E17:F17"/>
    <mergeCell ref="A26:E26"/>
    <mergeCell ref="A27:E27"/>
    <mergeCell ref="A29:H29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7"/>
  <sheetViews>
    <sheetView topLeftCell="A29" zoomScaleNormal="100" workbookViewId="0">
      <selection activeCell="A19" sqref="A19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48.1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28" t="s">
        <v>0</v>
      </c>
      <c r="C1" s="28"/>
      <c r="D1" s="28"/>
      <c r="E1" s="29" t="s">
        <v>1</v>
      </c>
      <c r="F1" s="29"/>
      <c r="G1" s="29"/>
      <c r="H1" s="29"/>
    </row>
    <row r="2" spans="1:10" s="1" customFormat="1" ht="16.5" x14ac:dyDescent="0.25">
      <c r="B2" s="28" t="s">
        <v>2</v>
      </c>
      <c r="C2" s="28"/>
      <c r="D2" s="28"/>
      <c r="E2" s="29" t="s">
        <v>3</v>
      </c>
      <c r="F2" s="29"/>
      <c r="G2" s="29"/>
      <c r="H2" s="29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0" t="s">
        <v>103</v>
      </c>
      <c r="F4" s="30"/>
      <c r="G4" s="30"/>
      <c r="H4" s="30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104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4" t="s">
        <v>108</v>
      </c>
      <c r="B7" s="34"/>
      <c r="C7" s="34"/>
      <c r="D7" s="34"/>
      <c r="E7" s="34"/>
      <c r="F7" s="34"/>
      <c r="G7" s="34"/>
      <c r="H7" s="34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88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97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 - CHI NHÁNH GÒ VẤP</v>
      </c>
      <c r="D14" s="6"/>
      <c r="F14" s="8"/>
      <c r="G14" s="8"/>
      <c r="H14" s="8"/>
      <c r="J14" s="7" t="s">
        <v>57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0304741634-010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Số 18, Đường Phan Văn Trị, Phường Gò Vấp, Thành phố Hồ Chí Minh,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5"/>
      <c r="D17" s="35"/>
      <c r="E17" s="35" t="s">
        <v>13</v>
      </c>
      <c r="F17" s="35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48" customHeight="1" x14ac:dyDescent="0.25">
      <c r="A20" s="14">
        <v>1</v>
      </c>
      <c r="B20" s="15" t="s">
        <v>99</v>
      </c>
      <c r="C20" s="14" t="s">
        <v>85</v>
      </c>
      <c r="D20" s="16">
        <v>46008</v>
      </c>
      <c r="E20" s="17" t="s">
        <v>58</v>
      </c>
      <c r="F20" s="18">
        <v>-384510</v>
      </c>
      <c r="G20" s="18">
        <v>-30760.799999999999</v>
      </c>
      <c r="H20" s="18">
        <f>+F20+G20</f>
        <v>-415270.8</v>
      </c>
    </row>
    <row r="21" spans="1:8" ht="48" customHeight="1" x14ac:dyDescent="0.25">
      <c r="A21" s="14">
        <v>2</v>
      </c>
      <c r="B21" s="15" t="s">
        <v>100</v>
      </c>
      <c r="C21" s="14" t="s">
        <v>85</v>
      </c>
      <c r="D21" s="16">
        <v>46010</v>
      </c>
      <c r="E21" s="17" t="s">
        <v>58</v>
      </c>
      <c r="F21" s="18">
        <v>-178600</v>
      </c>
      <c r="G21" s="18">
        <v>-14288</v>
      </c>
      <c r="H21" s="18">
        <f t="shared" ref="H21:H23" si="0">+F21+G21</f>
        <v>-192888</v>
      </c>
    </row>
    <row r="22" spans="1:8" ht="48" customHeight="1" x14ac:dyDescent="0.25">
      <c r="A22" s="14">
        <v>3</v>
      </c>
      <c r="B22" s="15" t="s">
        <v>101</v>
      </c>
      <c r="C22" s="14" t="s">
        <v>85</v>
      </c>
      <c r="D22" s="16">
        <v>46014</v>
      </c>
      <c r="E22" s="17" t="s">
        <v>58</v>
      </c>
      <c r="F22" s="18">
        <v>-590420</v>
      </c>
      <c r="G22" s="18">
        <v>-47233.599999999999</v>
      </c>
      <c r="H22" s="18">
        <f t="shared" si="0"/>
        <v>-637653.6</v>
      </c>
    </row>
    <row r="23" spans="1:8" ht="48" customHeight="1" x14ac:dyDescent="0.25">
      <c r="A23" s="14">
        <v>4</v>
      </c>
      <c r="B23" s="15" t="s">
        <v>102</v>
      </c>
      <c r="C23" s="14" t="s">
        <v>85</v>
      </c>
      <c r="D23" s="16">
        <v>46017</v>
      </c>
      <c r="E23" s="17" t="s">
        <v>58</v>
      </c>
      <c r="F23" s="18">
        <v>-501120</v>
      </c>
      <c r="G23" s="18">
        <v>-40089.599999999999</v>
      </c>
      <c r="H23" s="18">
        <f t="shared" si="0"/>
        <v>-541209.59999999998</v>
      </c>
    </row>
    <row r="24" spans="1:8" ht="48" customHeight="1" x14ac:dyDescent="0.25">
      <c r="A24" s="14">
        <v>5</v>
      </c>
      <c r="B24" s="15" t="s">
        <v>175</v>
      </c>
      <c r="C24" s="14" t="s">
        <v>120</v>
      </c>
      <c r="D24" s="16">
        <v>46029</v>
      </c>
      <c r="E24" s="17" t="s">
        <v>58</v>
      </c>
      <c r="F24" s="18">
        <v>2530150</v>
      </c>
      <c r="G24" s="18">
        <v>202412</v>
      </c>
      <c r="H24" s="18">
        <f t="shared" ref="H24:H27" si="1">+F24+G24</f>
        <v>2732562</v>
      </c>
    </row>
    <row r="25" spans="1:8" ht="48" customHeight="1" x14ac:dyDescent="0.25">
      <c r="A25" s="14">
        <v>6</v>
      </c>
      <c r="B25" s="15" t="s">
        <v>176</v>
      </c>
      <c r="C25" s="14" t="s">
        <v>120</v>
      </c>
      <c r="D25" s="16">
        <v>46035</v>
      </c>
      <c r="E25" s="17" t="s">
        <v>58</v>
      </c>
      <c r="F25" s="18">
        <v>1434315</v>
      </c>
      <c r="G25" s="18">
        <v>114745</v>
      </c>
      <c r="H25" s="18">
        <f t="shared" si="1"/>
        <v>1549060</v>
      </c>
    </row>
    <row r="26" spans="1:8" ht="48" customHeight="1" x14ac:dyDescent="0.25">
      <c r="A26" s="14">
        <v>7</v>
      </c>
      <c r="B26" s="15" t="s">
        <v>177</v>
      </c>
      <c r="C26" s="14" t="s">
        <v>120</v>
      </c>
      <c r="D26" s="16">
        <v>46036</v>
      </c>
      <c r="E26" s="17" t="s">
        <v>58</v>
      </c>
      <c r="F26" s="18">
        <v>2233610</v>
      </c>
      <c r="G26" s="18">
        <v>178689</v>
      </c>
      <c r="H26" s="18">
        <f t="shared" si="1"/>
        <v>2412299</v>
      </c>
    </row>
    <row r="27" spans="1:8" ht="48" customHeight="1" x14ac:dyDescent="0.25">
      <c r="A27" s="14">
        <v>8</v>
      </c>
      <c r="B27" s="15" t="s">
        <v>178</v>
      </c>
      <c r="C27" s="14" t="s">
        <v>120</v>
      </c>
      <c r="D27" s="16">
        <v>46039</v>
      </c>
      <c r="E27" s="17" t="s">
        <v>58</v>
      </c>
      <c r="F27" s="18">
        <v>5259560</v>
      </c>
      <c r="G27" s="18">
        <v>420765</v>
      </c>
      <c r="H27" s="18">
        <f t="shared" si="1"/>
        <v>5680325</v>
      </c>
    </row>
    <row r="28" spans="1:8" ht="48" customHeight="1" x14ac:dyDescent="0.25">
      <c r="A28" s="14">
        <v>9</v>
      </c>
      <c r="B28" s="15" t="s">
        <v>179</v>
      </c>
      <c r="C28" s="14" t="s">
        <v>120</v>
      </c>
      <c r="D28" s="16">
        <v>46044</v>
      </c>
      <c r="E28" s="17" t="s">
        <v>58</v>
      </c>
      <c r="F28" s="18">
        <v>48128400</v>
      </c>
      <c r="G28" s="18">
        <v>3850272</v>
      </c>
      <c r="H28" s="18">
        <f t="shared" ref="H28:H29" si="2">+F28+G28</f>
        <v>51978672</v>
      </c>
    </row>
    <row r="29" spans="1:8" ht="48" customHeight="1" x14ac:dyDescent="0.25">
      <c r="A29" s="14">
        <v>10</v>
      </c>
      <c r="B29" s="15" t="s">
        <v>179</v>
      </c>
      <c r="C29" s="14" t="s">
        <v>120</v>
      </c>
      <c r="D29" s="16">
        <v>46044</v>
      </c>
      <c r="E29" s="17" t="s">
        <v>58</v>
      </c>
      <c r="F29" s="18">
        <v>6396900</v>
      </c>
      <c r="G29" s="18">
        <v>511752</v>
      </c>
      <c r="H29" s="18">
        <f t="shared" si="2"/>
        <v>6908652</v>
      </c>
    </row>
    <row r="30" spans="1:8" s="20" customFormat="1" ht="35.25" customHeight="1" x14ac:dyDescent="0.2">
      <c r="A30" s="36" t="s">
        <v>22</v>
      </c>
      <c r="B30" s="37"/>
      <c r="C30" s="37"/>
      <c r="D30" s="37"/>
      <c r="E30" s="38"/>
      <c r="F30" s="19">
        <f>SUM(F20:F29)</f>
        <v>64328285</v>
      </c>
      <c r="G30" s="19">
        <f>SUM(G20:G29)</f>
        <v>5146263</v>
      </c>
      <c r="H30" s="19">
        <f>SUM(H20:H29)</f>
        <v>69474548</v>
      </c>
    </row>
    <row r="31" spans="1:8" s="20" customFormat="1" ht="35.25" customHeight="1" x14ac:dyDescent="0.2">
      <c r="A31" s="39" t="s">
        <v>86</v>
      </c>
      <c r="B31" s="40"/>
      <c r="C31" s="40"/>
      <c r="D31" s="40"/>
      <c r="E31" s="41"/>
      <c r="F31" s="19">
        <f>ROUND(F30*0.07,0)</f>
        <v>4502980</v>
      </c>
      <c r="G31" s="19">
        <f>ROUND(F31*0.08,0)</f>
        <v>360238</v>
      </c>
      <c r="H31" s="19">
        <f>F31+G31</f>
        <v>4863218</v>
      </c>
    </row>
    <row r="33" spans="1:8" s="1" customFormat="1" ht="16.5" x14ac:dyDescent="0.25">
      <c r="A33" s="42" t="s">
        <v>23</v>
      </c>
      <c r="B33" s="42"/>
      <c r="C33" s="42"/>
      <c r="D33" s="42"/>
      <c r="E33" s="42"/>
      <c r="F33" s="42"/>
      <c r="G33" s="42"/>
      <c r="H33" s="42"/>
    </row>
    <row r="34" spans="1:8" s="1" customFormat="1" ht="16.5" x14ac:dyDescent="0.25">
      <c r="D34" s="2"/>
      <c r="F34" s="3"/>
      <c r="G34" s="3"/>
      <c r="H34" s="3"/>
    </row>
    <row r="35" spans="1:8" s="1" customFormat="1" ht="16.5" x14ac:dyDescent="0.25">
      <c r="A35" s="4"/>
      <c r="B35" s="27" t="s">
        <v>24</v>
      </c>
      <c r="C35" s="27"/>
      <c r="D35" s="27"/>
      <c r="F35" s="31" t="s">
        <v>25</v>
      </c>
      <c r="G35" s="31"/>
      <c r="H35" s="31"/>
    </row>
    <row r="36" spans="1:8" s="1" customFormat="1" ht="16.5" x14ac:dyDescent="0.25">
      <c r="B36" s="32" t="s">
        <v>26</v>
      </c>
      <c r="C36" s="32"/>
      <c r="D36" s="32"/>
      <c r="F36" s="33" t="s">
        <v>26</v>
      </c>
      <c r="G36" s="33"/>
      <c r="H36" s="33"/>
    </row>
    <row r="37" spans="1:8" s="1" customFormat="1" ht="16.5" x14ac:dyDescent="0.25">
      <c r="D37" s="2"/>
      <c r="F37" s="3"/>
      <c r="G37" s="3"/>
      <c r="H37" s="3"/>
    </row>
  </sheetData>
  <mergeCells count="16">
    <mergeCell ref="B35:D35"/>
    <mergeCell ref="F35:H35"/>
    <mergeCell ref="B36:D36"/>
    <mergeCell ref="F36:H36"/>
    <mergeCell ref="A7:H7"/>
    <mergeCell ref="C17:D17"/>
    <mergeCell ref="E17:F17"/>
    <mergeCell ref="A30:E30"/>
    <mergeCell ref="A31:E31"/>
    <mergeCell ref="A33:H33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2"/>
  <sheetViews>
    <sheetView topLeftCell="A19" zoomScaleNormal="100" workbookViewId="0">
      <selection activeCell="F19" sqref="F19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48.1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0" width="10.75" style="13" bestFit="1" customWidth="1"/>
    <col min="11" max="16384" width="9.125" style="13"/>
  </cols>
  <sheetData>
    <row r="1" spans="1:10" s="1" customFormat="1" ht="16.5" x14ac:dyDescent="0.25">
      <c r="B1" s="28" t="s">
        <v>0</v>
      </c>
      <c r="C1" s="28"/>
      <c r="D1" s="28"/>
      <c r="E1" s="29" t="s">
        <v>1</v>
      </c>
      <c r="F1" s="29"/>
      <c r="G1" s="29"/>
      <c r="H1" s="29"/>
    </row>
    <row r="2" spans="1:10" s="1" customFormat="1" ht="16.5" x14ac:dyDescent="0.25">
      <c r="B2" s="28" t="s">
        <v>2</v>
      </c>
      <c r="C2" s="28"/>
      <c r="D2" s="28"/>
      <c r="E2" s="29" t="s">
        <v>3</v>
      </c>
      <c r="F2" s="29"/>
      <c r="G2" s="29"/>
      <c r="H2" s="29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0" t="s">
        <v>103</v>
      </c>
      <c r="F4" s="30"/>
      <c r="G4" s="30"/>
      <c r="H4" s="30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104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4" t="s">
        <v>109</v>
      </c>
      <c r="B7" s="34"/>
      <c r="C7" s="34"/>
      <c r="D7" s="34"/>
      <c r="E7" s="34"/>
      <c r="F7" s="34"/>
      <c r="G7" s="34"/>
      <c r="H7" s="34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88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97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 - CHI NHÁNH CẦN THƠ</v>
      </c>
      <c r="D14" s="6"/>
      <c r="F14" s="8"/>
      <c r="G14" s="8"/>
      <c r="H14" s="8"/>
      <c r="J14" s="7" t="s">
        <v>12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0304741634-007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84, Mậu Thân, Phường Cái Khế, Thành phố Cần Thơ,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5"/>
      <c r="D17" s="35"/>
      <c r="E17" s="35" t="s">
        <v>13</v>
      </c>
      <c r="F17" s="35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1.5" x14ac:dyDescent="0.25">
      <c r="A20" s="14">
        <v>1</v>
      </c>
      <c r="B20" s="15" t="s">
        <v>170</v>
      </c>
      <c r="C20" s="14" t="s">
        <v>87</v>
      </c>
      <c r="D20" s="16">
        <v>46022</v>
      </c>
      <c r="E20" s="17" t="s">
        <v>30</v>
      </c>
      <c r="F20" s="18">
        <v>-426674</v>
      </c>
      <c r="G20" s="18">
        <v>-34134</v>
      </c>
      <c r="H20" s="18">
        <f>+F20+G20</f>
        <v>-460808</v>
      </c>
    </row>
    <row r="21" spans="1:8" ht="31.5" x14ac:dyDescent="0.25">
      <c r="A21" s="14">
        <v>2</v>
      </c>
      <c r="B21" s="15" t="s">
        <v>171</v>
      </c>
      <c r="C21" s="14" t="s">
        <v>120</v>
      </c>
      <c r="D21" s="16">
        <v>46030</v>
      </c>
      <c r="E21" s="17" t="s">
        <v>30</v>
      </c>
      <c r="F21" s="18">
        <v>2069740</v>
      </c>
      <c r="G21" s="18">
        <v>165579</v>
      </c>
      <c r="H21" s="18">
        <f t="shared" ref="H21:H22" si="0">+F21+G21</f>
        <v>2235319</v>
      </c>
    </row>
    <row r="22" spans="1:8" ht="31.5" x14ac:dyDescent="0.25">
      <c r="A22" s="14">
        <v>3</v>
      </c>
      <c r="B22" s="15" t="s">
        <v>172</v>
      </c>
      <c r="C22" s="14" t="s">
        <v>120</v>
      </c>
      <c r="D22" s="16">
        <v>46037</v>
      </c>
      <c r="E22" s="17" t="s">
        <v>30</v>
      </c>
      <c r="F22" s="18">
        <v>2233610</v>
      </c>
      <c r="G22" s="18">
        <v>178689</v>
      </c>
      <c r="H22" s="18">
        <f t="shared" si="0"/>
        <v>2412299</v>
      </c>
    </row>
    <row r="23" spans="1:8" ht="31.5" x14ac:dyDescent="0.25">
      <c r="A23" s="14">
        <v>4</v>
      </c>
      <c r="B23" s="15" t="s">
        <v>173</v>
      </c>
      <c r="C23" s="14" t="s">
        <v>120</v>
      </c>
      <c r="D23" s="16">
        <v>46037</v>
      </c>
      <c r="E23" s="17" t="s">
        <v>30</v>
      </c>
      <c r="F23" s="18">
        <v>1551540</v>
      </c>
      <c r="G23" s="18">
        <v>124123</v>
      </c>
      <c r="H23" s="18">
        <f t="shared" ref="H23:H24" si="1">+F23+G23</f>
        <v>1675663</v>
      </c>
    </row>
    <row r="24" spans="1:8" ht="31.5" x14ac:dyDescent="0.25">
      <c r="A24" s="14">
        <v>5</v>
      </c>
      <c r="B24" s="26" t="s">
        <v>174</v>
      </c>
      <c r="C24" s="14" t="s">
        <v>132</v>
      </c>
      <c r="D24" s="16">
        <v>46050</v>
      </c>
      <c r="E24" s="17" t="s">
        <v>30</v>
      </c>
      <c r="F24" s="18">
        <v>-547886</v>
      </c>
      <c r="G24" s="18">
        <v>-43831</v>
      </c>
      <c r="H24" s="18">
        <f t="shared" si="1"/>
        <v>-591717</v>
      </c>
    </row>
    <row r="25" spans="1:8" s="20" customFormat="1" ht="35.25" customHeight="1" x14ac:dyDescent="0.2">
      <c r="A25" s="36" t="s">
        <v>22</v>
      </c>
      <c r="B25" s="37"/>
      <c r="C25" s="37"/>
      <c r="D25" s="37"/>
      <c r="E25" s="38"/>
      <c r="F25" s="19">
        <f>SUM(F20:F24)</f>
        <v>4880330</v>
      </c>
      <c r="G25" s="19">
        <f>SUM(G20:G24)</f>
        <v>390426</v>
      </c>
      <c r="H25" s="19">
        <f>SUM(H20:H24)</f>
        <v>5270756</v>
      </c>
    </row>
    <row r="26" spans="1:8" s="20" customFormat="1" ht="35.25" customHeight="1" x14ac:dyDescent="0.2">
      <c r="A26" s="39" t="s">
        <v>86</v>
      </c>
      <c r="B26" s="40"/>
      <c r="C26" s="40"/>
      <c r="D26" s="40"/>
      <c r="E26" s="41"/>
      <c r="F26" s="19">
        <f>ROUND(F25*0.07,0)</f>
        <v>341623</v>
      </c>
      <c r="G26" s="19">
        <f>ROUND(F26*0.08,0)</f>
        <v>27330</v>
      </c>
      <c r="H26" s="19">
        <f>F26+G26</f>
        <v>368953</v>
      </c>
    </row>
    <row r="28" spans="1:8" s="1" customFormat="1" ht="16.5" x14ac:dyDescent="0.25">
      <c r="A28" s="42" t="s">
        <v>23</v>
      </c>
      <c r="B28" s="42"/>
      <c r="C28" s="42"/>
      <c r="D28" s="42"/>
      <c r="E28" s="42"/>
      <c r="F28" s="42"/>
      <c r="G28" s="42"/>
      <c r="H28" s="42"/>
    </row>
    <row r="29" spans="1:8" s="1" customFormat="1" ht="16.5" x14ac:dyDescent="0.25">
      <c r="D29" s="2"/>
      <c r="F29" s="3"/>
      <c r="G29" s="3"/>
      <c r="H29" s="3"/>
    </row>
    <row r="30" spans="1:8" s="1" customFormat="1" ht="16.5" x14ac:dyDescent="0.25">
      <c r="A30" s="4"/>
      <c r="B30" s="27" t="s">
        <v>24</v>
      </c>
      <c r="C30" s="27"/>
      <c r="D30" s="27"/>
      <c r="F30" s="31" t="s">
        <v>25</v>
      </c>
      <c r="G30" s="31"/>
      <c r="H30" s="31"/>
    </row>
    <row r="31" spans="1:8" s="1" customFormat="1" ht="16.5" x14ac:dyDescent="0.25">
      <c r="B31" s="32" t="s">
        <v>26</v>
      </c>
      <c r="C31" s="32"/>
      <c r="D31" s="32"/>
      <c r="F31" s="33" t="s">
        <v>26</v>
      </c>
      <c r="G31" s="33"/>
      <c r="H31" s="33"/>
    </row>
    <row r="32" spans="1:8" s="1" customFormat="1" ht="16.5" x14ac:dyDescent="0.25">
      <c r="D32" s="2"/>
      <c r="F32" s="3"/>
      <c r="G32" s="3"/>
      <c r="H32" s="3"/>
    </row>
  </sheetData>
  <mergeCells count="16">
    <mergeCell ref="B30:D30"/>
    <mergeCell ref="F30:H30"/>
    <mergeCell ref="B31:D31"/>
    <mergeCell ref="F31:H31"/>
    <mergeCell ref="A7:H7"/>
    <mergeCell ref="C17:D17"/>
    <mergeCell ref="E17:F17"/>
    <mergeCell ref="A25:E25"/>
    <mergeCell ref="A26:E26"/>
    <mergeCell ref="A28:H28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32"/>
  <sheetViews>
    <sheetView topLeftCell="A19" zoomScaleNormal="100" workbookViewId="0">
      <selection activeCell="A19" sqref="A19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48.1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28" t="s">
        <v>0</v>
      </c>
      <c r="C1" s="28"/>
      <c r="D1" s="28"/>
      <c r="E1" s="29" t="s">
        <v>1</v>
      </c>
      <c r="F1" s="29"/>
      <c r="G1" s="29"/>
      <c r="H1" s="29"/>
    </row>
    <row r="2" spans="1:10" s="1" customFormat="1" ht="16.5" x14ac:dyDescent="0.25">
      <c r="B2" s="28" t="s">
        <v>2</v>
      </c>
      <c r="C2" s="28"/>
      <c r="D2" s="28"/>
      <c r="E2" s="29" t="s">
        <v>3</v>
      </c>
      <c r="F2" s="29"/>
      <c r="G2" s="29"/>
      <c r="H2" s="29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0" t="s">
        <v>103</v>
      </c>
      <c r="F4" s="30"/>
      <c r="G4" s="30"/>
      <c r="H4" s="30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104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4" t="s">
        <v>110</v>
      </c>
      <c r="B7" s="34"/>
      <c r="C7" s="34"/>
      <c r="D7" s="34"/>
      <c r="E7" s="34"/>
      <c r="F7" s="34"/>
      <c r="G7" s="34"/>
      <c r="H7" s="34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88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97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 - CHI NHÁNH TÂN BÌNH</v>
      </c>
      <c r="D14" s="6"/>
      <c r="F14" s="8"/>
      <c r="G14" s="8"/>
      <c r="H14" s="8"/>
      <c r="J14" s="7" t="s">
        <v>61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0304741634-006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Số 20, đường Cộng Hòa, Phường Bảy Hiền, Thành phố Hồ Chí Minh,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5"/>
      <c r="D17" s="35"/>
      <c r="E17" s="35" t="s">
        <v>13</v>
      </c>
      <c r="F17" s="35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1.5" x14ac:dyDescent="0.25">
      <c r="A20" s="14">
        <v>1</v>
      </c>
      <c r="B20" s="15" t="s">
        <v>166</v>
      </c>
      <c r="C20" s="14" t="s">
        <v>120</v>
      </c>
      <c r="D20" s="16">
        <v>46031</v>
      </c>
      <c r="E20" s="17" t="s">
        <v>62</v>
      </c>
      <c r="F20" s="18">
        <v>1395750</v>
      </c>
      <c r="G20" s="18">
        <v>111660</v>
      </c>
      <c r="H20" s="18">
        <f>+F20+G20</f>
        <v>1507410</v>
      </c>
    </row>
    <row r="21" spans="1:8" ht="31.5" x14ac:dyDescent="0.25">
      <c r="A21" s="14">
        <v>2</v>
      </c>
      <c r="B21" s="15" t="s">
        <v>167</v>
      </c>
      <c r="C21" s="14" t="s">
        <v>120</v>
      </c>
      <c r="D21" s="16">
        <v>46031</v>
      </c>
      <c r="E21" s="17" t="s">
        <v>62</v>
      </c>
      <c r="F21" s="18">
        <v>595330</v>
      </c>
      <c r="G21" s="18">
        <v>47626</v>
      </c>
      <c r="H21" s="18">
        <f t="shared" ref="H21:H23" si="0">+F21+G21</f>
        <v>642956</v>
      </c>
    </row>
    <row r="22" spans="1:8" ht="31.5" x14ac:dyDescent="0.25">
      <c r="A22" s="14">
        <v>3</v>
      </c>
      <c r="B22" s="15" t="s">
        <v>168</v>
      </c>
      <c r="C22" s="14" t="s">
        <v>120</v>
      </c>
      <c r="D22" s="16">
        <v>46043</v>
      </c>
      <c r="E22" s="17" t="s">
        <v>62</v>
      </c>
      <c r="F22" s="18">
        <v>1912420</v>
      </c>
      <c r="G22" s="18">
        <v>152994</v>
      </c>
      <c r="H22" s="18">
        <f t="shared" si="0"/>
        <v>2065414</v>
      </c>
    </row>
    <row r="23" spans="1:8" ht="31.5" x14ac:dyDescent="0.25">
      <c r="A23" s="14">
        <v>4</v>
      </c>
      <c r="B23" s="15" t="s">
        <v>169</v>
      </c>
      <c r="C23" s="14" t="s">
        <v>120</v>
      </c>
      <c r="D23" s="16">
        <v>46048</v>
      </c>
      <c r="E23" s="17" t="s">
        <v>62</v>
      </c>
      <c r="F23" s="18">
        <v>976340</v>
      </c>
      <c r="G23" s="18">
        <v>78107</v>
      </c>
      <c r="H23" s="18">
        <f t="shared" si="0"/>
        <v>1054447</v>
      </c>
    </row>
    <row r="24" spans="1:8" ht="31.5" x14ac:dyDescent="0.25">
      <c r="A24" s="14">
        <v>5</v>
      </c>
      <c r="B24" s="15" t="s">
        <v>169</v>
      </c>
      <c r="C24" s="14" t="s">
        <v>120</v>
      </c>
      <c r="D24" s="16">
        <v>46048</v>
      </c>
      <c r="E24" s="17" t="s">
        <v>62</v>
      </c>
      <c r="F24" s="18">
        <v>214320</v>
      </c>
      <c r="G24" s="18">
        <v>17145.599999999999</v>
      </c>
      <c r="H24" s="18">
        <f t="shared" ref="H24" si="1">+F24+G24</f>
        <v>231465.60000000001</v>
      </c>
    </row>
    <row r="25" spans="1:8" s="20" customFormat="1" ht="35.25" customHeight="1" x14ac:dyDescent="0.2">
      <c r="A25" s="36" t="s">
        <v>22</v>
      </c>
      <c r="B25" s="37"/>
      <c r="C25" s="37"/>
      <c r="D25" s="37"/>
      <c r="E25" s="38"/>
      <c r="F25" s="19">
        <f>SUM(F20:F24)</f>
        <v>5094160</v>
      </c>
      <c r="G25" s="19">
        <f>SUM(G20:G24)</f>
        <v>407532.6</v>
      </c>
      <c r="H25" s="19">
        <f>SUM(H20:H24)</f>
        <v>5501692.5999999996</v>
      </c>
    </row>
    <row r="26" spans="1:8" s="20" customFormat="1" ht="35.25" customHeight="1" x14ac:dyDescent="0.2">
      <c r="A26" s="39" t="s">
        <v>86</v>
      </c>
      <c r="B26" s="40"/>
      <c r="C26" s="40"/>
      <c r="D26" s="40"/>
      <c r="E26" s="41"/>
      <c r="F26" s="19">
        <f>ROUND(F25*0.07,0)</f>
        <v>356591</v>
      </c>
      <c r="G26" s="19">
        <f>ROUND(F26*0.08,0)</f>
        <v>28527</v>
      </c>
      <c r="H26" s="19">
        <f>F26+G26</f>
        <v>385118</v>
      </c>
    </row>
    <row r="28" spans="1:8" s="1" customFormat="1" ht="16.5" x14ac:dyDescent="0.25">
      <c r="A28" s="42" t="s">
        <v>23</v>
      </c>
      <c r="B28" s="42"/>
      <c r="C28" s="42"/>
      <c r="D28" s="42"/>
      <c r="E28" s="42"/>
      <c r="F28" s="42"/>
      <c r="G28" s="42"/>
      <c r="H28" s="42"/>
    </row>
    <row r="29" spans="1:8" s="1" customFormat="1" ht="16.5" x14ac:dyDescent="0.25">
      <c r="D29" s="2"/>
      <c r="F29" s="3"/>
      <c r="G29" s="3"/>
      <c r="H29" s="3"/>
    </row>
    <row r="30" spans="1:8" s="1" customFormat="1" ht="16.5" x14ac:dyDescent="0.25">
      <c r="A30" s="4"/>
      <c r="B30" s="27" t="s">
        <v>24</v>
      </c>
      <c r="C30" s="27"/>
      <c r="D30" s="27"/>
      <c r="F30" s="31" t="s">
        <v>25</v>
      </c>
      <c r="G30" s="31"/>
      <c r="H30" s="31"/>
    </row>
    <row r="31" spans="1:8" s="1" customFormat="1" ht="16.5" x14ac:dyDescent="0.25">
      <c r="B31" s="32" t="s">
        <v>26</v>
      </c>
      <c r="C31" s="32"/>
      <c r="D31" s="32"/>
      <c r="F31" s="33" t="s">
        <v>26</v>
      </c>
      <c r="G31" s="33"/>
      <c r="H31" s="33"/>
    </row>
    <row r="32" spans="1:8" s="1" customFormat="1" ht="16.5" x14ac:dyDescent="0.25">
      <c r="D32" s="2"/>
      <c r="F32" s="3"/>
      <c r="G32" s="3"/>
      <c r="H32" s="3"/>
    </row>
  </sheetData>
  <mergeCells count="16">
    <mergeCell ref="B30:D30"/>
    <mergeCell ref="F30:H30"/>
    <mergeCell ref="B31:D31"/>
    <mergeCell ref="F31:H31"/>
    <mergeCell ref="A7:H7"/>
    <mergeCell ref="C17:D17"/>
    <mergeCell ref="E17:F17"/>
    <mergeCell ref="A25:E25"/>
    <mergeCell ref="A26:E26"/>
    <mergeCell ref="A28:H28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31"/>
  <sheetViews>
    <sheetView topLeftCell="A17" zoomScaleNormal="100" workbookViewId="0">
      <selection activeCell="A20" sqref="A20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48.1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28" t="s">
        <v>0</v>
      </c>
      <c r="C1" s="28"/>
      <c r="D1" s="28"/>
      <c r="E1" s="29" t="s">
        <v>1</v>
      </c>
      <c r="F1" s="29"/>
      <c r="G1" s="29"/>
      <c r="H1" s="29"/>
    </row>
    <row r="2" spans="1:10" s="1" customFormat="1" ht="16.5" x14ac:dyDescent="0.25">
      <c r="B2" s="28" t="s">
        <v>2</v>
      </c>
      <c r="C2" s="28"/>
      <c r="D2" s="28"/>
      <c r="E2" s="29" t="s">
        <v>3</v>
      </c>
      <c r="F2" s="29"/>
      <c r="G2" s="29"/>
      <c r="H2" s="29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0" t="s">
        <v>103</v>
      </c>
      <c r="F4" s="30"/>
      <c r="G4" s="30"/>
      <c r="H4" s="30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104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4" t="s">
        <v>111</v>
      </c>
      <c r="B7" s="34"/>
      <c r="C7" s="34"/>
      <c r="D7" s="34"/>
      <c r="E7" s="34"/>
      <c r="F7" s="34"/>
      <c r="G7" s="34"/>
      <c r="H7" s="34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88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97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 - CHI NHÁNH BÀ RỊA VŨNG TÀU</v>
      </c>
      <c r="D14" s="6"/>
      <c r="F14" s="8"/>
      <c r="G14" s="8"/>
      <c r="H14" s="8"/>
      <c r="J14" s="7" t="s">
        <v>37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0304741634-005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Góc đường 3 tháng 2 và đường Thi Sách, Phường Tam Thắng, TP. Hồ Chí Minh,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5"/>
      <c r="D17" s="35"/>
      <c r="E17" s="35" t="s">
        <v>13</v>
      </c>
      <c r="F17" s="35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1.5" x14ac:dyDescent="0.25">
      <c r="A20" s="14">
        <v>1</v>
      </c>
      <c r="B20" s="15" t="s">
        <v>162</v>
      </c>
      <c r="C20" s="14" t="s">
        <v>120</v>
      </c>
      <c r="D20" s="16">
        <v>46028</v>
      </c>
      <c r="E20" s="17" t="s">
        <v>38</v>
      </c>
      <c r="F20" s="18">
        <v>7312825</v>
      </c>
      <c r="G20" s="18">
        <v>585026</v>
      </c>
      <c r="H20" s="18">
        <f>+F20+G20</f>
        <v>7897851</v>
      </c>
    </row>
    <row r="21" spans="1:8" ht="31.5" x14ac:dyDescent="0.25">
      <c r="A21" s="14">
        <v>2</v>
      </c>
      <c r="B21" s="15" t="s">
        <v>163</v>
      </c>
      <c r="C21" s="14" t="s">
        <v>120</v>
      </c>
      <c r="D21" s="16">
        <v>46037</v>
      </c>
      <c r="E21" s="17" t="s">
        <v>38</v>
      </c>
      <c r="F21" s="18">
        <v>2233610</v>
      </c>
      <c r="G21" s="18">
        <v>178689</v>
      </c>
      <c r="H21" s="18">
        <f t="shared" ref="H21:H22" si="0">+F21+G21</f>
        <v>2412299</v>
      </c>
    </row>
    <row r="22" spans="1:8" ht="31.5" x14ac:dyDescent="0.25">
      <c r="A22" s="14">
        <v>3</v>
      </c>
      <c r="B22" s="15" t="s">
        <v>164</v>
      </c>
      <c r="C22" s="14" t="s">
        <v>120</v>
      </c>
      <c r="D22" s="16">
        <v>46042</v>
      </c>
      <c r="E22" s="17" t="s">
        <v>38</v>
      </c>
      <c r="F22" s="18">
        <v>4105730</v>
      </c>
      <c r="G22" s="18">
        <v>328458</v>
      </c>
      <c r="H22" s="18">
        <f t="shared" si="0"/>
        <v>4434188</v>
      </c>
    </row>
    <row r="23" spans="1:8" ht="31.5" x14ac:dyDescent="0.25">
      <c r="A23" s="14">
        <v>4</v>
      </c>
      <c r="B23" s="15" t="s">
        <v>165</v>
      </c>
      <c r="C23" s="14" t="s">
        <v>120</v>
      </c>
      <c r="D23" s="16">
        <v>46049</v>
      </c>
      <c r="E23" s="17" t="s">
        <v>38</v>
      </c>
      <c r="F23" s="18">
        <v>8097850</v>
      </c>
      <c r="G23" s="18">
        <v>647828</v>
      </c>
      <c r="H23" s="18">
        <f>+F23+G23</f>
        <v>8745678</v>
      </c>
    </row>
    <row r="24" spans="1:8" s="20" customFormat="1" ht="35.25" customHeight="1" x14ac:dyDescent="0.2">
      <c r="A24" s="36" t="s">
        <v>22</v>
      </c>
      <c r="B24" s="37"/>
      <c r="C24" s="37"/>
      <c r="D24" s="37"/>
      <c r="E24" s="38"/>
      <c r="F24" s="19">
        <f>SUM(F20:F23)</f>
        <v>21750015</v>
      </c>
      <c r="G24" s="19">
        <f t="shared" ref="G24:H24" si="1">SUM(G20:G23)</f>
        <v>1740001</v>
      </c>
      <c r="H24" s="19">
        <f t="shared" si="1"/>
        <v>23490016</v>
      </c>
    </row>
    <row r="25" spans="1:8" s="20" customFormat="1" ht="35.25" customHeight="1" x14ac:dyDescent="0.2">
      <c r="A25" s="39" t="s">
        <v>86</v>
      </c>
      <c r="B25" s="40"/>
      <c r="C25" s="40"/>
      <c r="D25" s="40"/>
      <c r="E25" s="41"/>
      <c r="F25" s="19">
        <f>ROUND(F24*0.07,0)</f>
        <v>1522501</v>
      </c>
      <c r="G25" s="19">
        <f>ROUND(F25*0.08,0)</f>
        <v>121800</v>
      </c>
      <c r="H25" s="19">
        <f>F25+G25</f>
        <v>1644301</v>
      </c>
    </row>
    <row r="27" spans="1:8" s="1" customFormat="1" ht="16.5" x14ac:dyDescent="0.25">
      <c r="A27" s="42" t="s">
        <v>23</v>
      </c>
      <c r="B27" s="42"/>
      <c r="C27" s="42"/>
      <c r="D27" s="42"/>
      <c r="E27" s="42"/>
      <c r="F27" s="42"/>
      <c r="G27" s="42"/>
      <c r="H27" s="42"/>
    </row>
    <row r="28" spans="1:8" s="1" customFormat="1" ht="16.5" x14ac:dyDescent="0.25">
      <c r="D28" s="2"/>
      <c r="F28" s="3"/>
      <c r="G28" s="3"/>
      <c r="H28" s="3"/>
    </row>
    <row r="29" spans="1:8" s="1" customFormat="1" ht="16.5" x14ac:dyDescent="0.25">
      <c r="A29" s="4"/>
      <c r="B29" s="27" t="s">
        <v>24</v>
      </c>
      <c r="C29" s="27"/>
      <c r="D29" s="27"/>
      <c r="F29" s="31" t="s">
        <v>25</v>
      </c>
      <c r="G29" s="31"/>
      <c r="H29" s="31"/>
    </row>
    <row r="30" spans="1:8" s="1" customFormat="1" ht="16.5" x14ac:dyDescent="0.25">
      <c r="B30" s="32" t="s">
        <v>26</v>
      </c>
      <c r="C30" s="32"/>
      <c r="D30" s="32"/>
      <c r="F30" s="33" t="s">
        <v>26</v>
      </c>
      <c r="G30" s="33"/>
      <c r="H30" s="33"/>
    </row>
    <row r="31" spans="1:8" s="1" customFormat="1" ht="16.5" x14ac:dyDescent="0.25">
      <c r="D31" s="2"/>
      <c r="F31" s="3"/>
      <c r="G31" s="3"/>
      <c r="H31" s="3"/>
    </row>
  </sheetData>
  <mergeCells count="16">
    <mergeCell ref="B29:D29"/>
    <mergeCell ref="F29:H29"/>
    <mergeCell ref="B30:D30"/>
    <mergeCell ref="F30:H30"/>
    <mergeCell ref="A7:H7"/>
    <mergeCell ref="C17:D17"/>
    <mergeCell ref="E17:F17"/>
    <mergeCell ref="A24:E24"/>
    <mergeCell ref="A25:E25"/>
    <mergeCell ref="A27:H27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31"/>
  <sheetViews>
    <sheetView topLeftCell="A19" zoomScaleNormal="100" workbookViewId="0">
      <selection activeCell="F19" sqref="F19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48.1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28" t="s">
        <v>0</v>
      </c>
      <c r="C1" s="28"/>
      <c r="D1" s="28"/>
      <c r="E1" s="29" t="s">
        <v>1</v>
      </c>
      <c r="F1" s="29"/>
      <c r="G1" s="29"/>
      <c r="H1" s="29"/>
    </row>
    <row r="2" spans="1:10" s="1" customFormat="1" ht="16.5" x14ac:dyDescent="0.25">
      <c r="B2" s="28" t="s">
        <v>2</v>
      </c>
      <c r="C2" s="28"/>
      <c r="D2" s="28"/>
      <c r="E2" s="29" t="s">
        <v>3</v>
      </c>
      <c r="F2" s="29"/>
      <c r="G2" s="29"/>
      <c r="H2" s="29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0" t="s">
        <v>103</v>
      </c>
      <c r="F4" s="30"/>
      <c r="G4" s="30"/>
      <c r="H4" s="30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104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4" t="s">
        <v>112</v>
      </c>
      <c r="B7" s="34"/>
      <c r="C7" s="34"/>
      <c r="D7" s="34"/>
      <c r="E7" s="34"/>
      <c r="F7" s="34"/>
      <c r="G7" s="34"/>
      <c r="H7" s="34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88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97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 - CHI NHÁNH BA ĐÌNH</v>
      </c>
      <c r="D14" s="6"/>
      <c r="F14" s="8"/>
      <c r="G14" s="8"/>
      <c r="H14" s="8"/>
      <c r="J14" s="7" t="s">
        <v>73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0304741634-008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Tầng hầm 1 (B1), Trung tâm Lotte Hà Nội, số 54, đường Liễu Giai, Phường Giảng Võ, Thành phố Hà Nội,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5"/>
      <c r="D17" s="35"/>
      <c r="E17" s="35" t="s">
        <v>13</v>
      </c>
      <c r="F17" s="35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1.5" x14ac:dyDescent="0.25">
      <c r="A20" s="14">
        <v>1</v>
      </c>
      <c r="B20" s="15" t="s">
        <v>158</v>
      </c>
      <c r="C20" s="14" t="s">
        <v>120</v>
      </c>
      <c r="D20" s="16">
        <v>46024</v>
      </c>
      <c r="E20" s="17" t="s">
        <v>74</v>
      </c>
      <c r="F20" s="18">
        <v>2411395</v>
      </c>
      <c r="G20" s="18">
        <v>192912</v>
      </c>
      <c r="H20" s="18">
        <f>+F20+G20</f>
        <v>2604307</v>
      </c>
    </row>
    <row r="21" spans="1:8" ht="31.5" x14ac:dyDescent="0.25">
      <c r="A21" s="14">
        <v>2</v>
      </c>
      <c r="B21" s="15" t="s">
        <v>159</v>
      </c>
      <c r="C21" s="14" t="s">
        <v>120</v>
      </c>
      <c r="D21" s="16">
        <v>46031</v>
      </c>
      <c r="E21" s="17" t="s">
        <v>74</v>
      </c>
      <c r="F21" s="18">
        <v>2824030</v>
      </c>
      <c r="G21" s="18">
        <v>225922</v>
      </c>
      <c r="H21" s="18">
        <f t="shared" ref="H21:H22" si="0">+F21+G21</f>
        <v>3049952</v>
      </c>
    </row>
    <row r="22" spans="1:8" ht="31.5" x14ac:dyDescent="0.25">
      <c r="A22" s="14">
        <v>3</v>
      </c>
      <c r="B22" s="15" t="s">
        <v>160</v>
      </c>
      <c r="C22" s="14" t="s">
        <v>120</v>
      </c>
      <c r="D22" s="16">
        <v>46039</v>
      </c>
      <c r="E22" s="17" t="s">
        <v>74</v>
      </c>
      <c r="F22" s="18">
        <v>2233610</v>
      </c>
      <c r="G22" s="18">
        <v>178689</v>
      </c>
      <c r="H22" s="18">
        <f t="shared" si="0"/>
        <v>2412299</v>
      </c>
    </row>
    <row r="23" spans="1:8" ht="31.5" x14ac:dyDescent="0.25">
      <c r="A23" s="14">
        <v>4</v>
      </c>
      <c r="B23" s="15" t="s">
        <v>161</v>
      </c>
      <c r="C23" s="14" t="s">
        <v>120</v>
      </c>
      <c r="D23" s="16">
        <v>46048</v>
      </c>
      <c r="E23" s="17" t="s">
        <v>74</v>
      </c>
      <c r="F23" s="18">
        <v>3303115</v>
      </c>
      <c r="G23" s="18">
        <v>264249</v>
      </c>
      <c r="H23" s="18">
        <f>+F23+G23</f>
        <v>3567364</v>
      </c>
    </row>
    <row r="24" spans="1:8" s="20" customFormat="1" ht="35.25" customHeight="1" x14ac:dyDescent="0.2">
      <c r="A24" s="36" t="s">
        <v>22</v>
      </c>
      <c r="B24" s="37"/>
      <c r="C24" s="37"/>
      <c r="D24" s="37"/>
      <c r="E24" s="38"/>
      <c r="F24" s="19">
        <f>SUM(F20:F23)</f>
        <v>10772150</v>
      </c>
      <c r="G24" s="19">
        <f>SUM(G20:G23)</f>
        <v>861772</v>
      </c>
      <c r="H24" s="19">
        <f>SUM(H20:H23)</f>
        <v>11633922</v>
      </c>
    </row>
    <row r="25" spans="1:8" s="20" customFormat="1" ht="35.25" customHeight="1" x14ac:dyDescent="0.2">
      <c r="A25" s="39" t="s">
        <v>86</v>
      </c>
      <c r="B25" s="40"/>
      <c r="C25" s="40"/>
      <c r="D25" s="40"/>
      <c r="E25" s="41"/>
      <c r="F25" s="19">
        <f>ROUND(F24*0.07,0)</f>
        <v>754051</v>
      </c>
      <c r="G25" s="19">
        <f>ROUND(F25*0.08,0)</f>
        <v>60324</v>
      </c>
      <c r="H25" s="19">
        <f>F25+G25</f>
        <v>814375</v>
      </c>
    </row>
    <row r="27" spans="1:8" s="1" customFormat="1" ht="16.5" x14ac:dyDescent="0.25">
      <c r="A27" s="42" t="s">
        <v>23</v>
      </c>
      <c r="B27" s="42"/>
      <c r="C27" s="42"/>
      <c r="D27" s="42"/>
      <c r="E27" s="42"/>
      <c r="F27" s="42"/>
      <c r="G27" s="42"/>
      <c r="H27" s="42"/>
    </row>
    <row r="28" spans="1:8" s="1" customFormat="1" ht="16.5" x14ac:dyDescent="0.25">
      <c r="D28" s="2"/>
      <c r="F28" s="3"/>
      <c r="G28" s="3"/>
      <c r="H28" s="3"/>
    </row>
    <row r="29" spans="1:8" s="1" customFormat="1" ht="16.5" x14ac:dyDescent="0.25">
      <c r="A29" s="4"/>
      <c r="B29" s="27" t="s">
        <v>24</v>
      </c>
      <c r="C29" s="27"/>
      <c r="D29" s="27"/>
      <c r="F29" s="31" t="s">
        <v>25</v>
      </c>
      <c r="G29" s="31"/>
      <c r="H29" s="31"/>
    </row>
    <row r="30" spans="1:8" s="1" customFormat="1" ht="16.5" x14ac:dyDescent="0.25">
      <c r="B30" s="32" t="s">
        <v>26</v>
      </c>
      <c r="C30" s="32"/>
      <c r="D30" s="32"/>
      <c r="F30" s="33" t="s">
        <v>26</v>
      </c>
      <c r="G30" s="33"/>
      <c r="H30" s="33"/>
    </row>
    <row r="31" spans="1:8" s="1" customFormat="1" ht="16.5" x14ac:dyDescent="0.25">
      <c r="D31" s="2"/>
      <c r="F31" s="3"/>
      <c r="G31" s="3"/>
      <c r="H31" s="3"/>
    </row>
  </sheetData>
  <mergeCells count="16">
    <mergeCell ref="B29:D29"/>
    <mergeCell ref="F29:H29"/>
    <mergeCell ref="B30:D30"/>
    <mergeCell ref="F30:H30"/>
    <mergeCell ref="A7:H7"/>
    <mergeCell ref="C17:D17"/>
    <mergeCell ref="E17:F17"/>
    <mergeCell ref="A24:E24"/>
    <mergeCell ref="A25:E25"/>
    <mergeCell ref="A27:H27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33"/>
  <sheetViews>
    <sheetView topLeftCell="A20" zoomScaleNormal="100" workbookViewId="0">
      <selection activeCell="A19" sqref="A19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48.1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28" t="s">
        <v>0</v>
      </c>
      <c r="C1" s="28"/>
      <c r="D1" s="28"/>
      <c r="E1" s="29" t="s">
        <v>1</v>
      </c>
      <c r="F1" s="29"/>
      <c r="G1" s="29"/>
      <c r="H1" s="29"/>
    </row>
    <row r="2" spans="1:10" s="1" customFormat="1" ht="16.5" x14ac:dyDescent="0.25">
      <c r="B2" s="28" t="s">
        <v>2</v>
      </c>
      <c r="C2" s="28"/>
      <c r="D2" s="28"/>
      <c r="E2" s="29" t="s">
        <v>3</v>
      </c>
      <c r="F2" s="29"/>
      <c r="G2" s="29"/>
      <c r="H2" s="29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0" t="s">
        <v>103</v>
      </c>
      <c r="F4" s="30"/>
      <c r="G4" s="30"/>
      <c r="H4" s="30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104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4" t="s">
        <v>113</v>
      </c>
      <c r="B7" s="34"/>
      <c r="C7" s="34"/>
      <c r="D7" s="34"/>
      <c r="E7" s="34"/>
      <c r="F7" s="34"/>
      <c r="G7" s="34"/>
      <c r="H7" s="34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88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97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 - CHI NHÁNH BÌNH THUẬN</v>
      </c>
      <c r="D14" s="6"/>
      <c r="F14" s="8"/>
      <c r="G14" s="8"/>
      <c r="H14" s="8"/>
      <c r="J14" s="7" t="s">
        <v>41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0304741634-002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Khu dân cư Hùng Vương I, Phường Phú Thủy, Tỉnh Lâm Đồng,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5"/>
      <c r="D17" s="35"/>
      <c r="E17" s="35" t="s">
        <v>13</v>
      </c>
      <c r="F17" s="35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1.5" x14ac:dyDescent="0.25">
      <c r="A20" s="14">
        <v>1</v>
      </c>
      <c r="B20" s="15" t="s">
        <v>152</v>
      </c>
      <c r="C20" s="14" t="s">
        <v>120</v>
      </c>
      <c r="D20" s="16">
        <v>46028</v>
      </c>
      <c r="E20" s="17" t="s">
        <v>42</v>
      </c>
      <c r="F20" s="18">
        <v>2903200</v>
      </c>
      <c r="G20" s="18">
        <v>232256</v>
      </c>
      <c r="H20" s="18">
        <f>+F20+G20</f>
        <v>3135456</v>
      </c>
    </row>
    <row r="21" spans="1:8" ht="31.5" x14ac:dyDescent="0.25">
      <c r="A21" s="14">
        <v>2</v>
      </c>
      <c r="B21" s="15" t="s">
        <v>153</v>
      </c>
      <c r="C21" s="14" t="s">
        <v>120</v>
      </c>
      <c r="D21" s="16">
        <v>46032</v>
      </c>
      <c r="E21" s="17" t="s">
        <v>42</v>
      </c>
      <c r="F21" s="18">
        <v>2236265</v>
      </c>
      <c r="G21" s="18">
        <v>178901</v>
      </c>
      <c r="H21" s="18">
        <f t="shared" ref="H21:H23" si="0">+F21+G21</f>
        <v>2415166</v>
      </c>
    </row>
    <row r="22" spans="1:8" ht="31.5" x14ac:dyDescent="0.25">
      <c r="A22" s="14">
        <v>3</v>
      </c>
      <c r="B22" s="15" t="s">
        <v>154</v>
      </c>
      <c r="C22" s="14" t="s">
        <v>120</v>
      </c>
      <c r="D22" s="16">
        <v>46035</v>
      </c>
      <c r="E22" s="17" t="s">
        <v>42</v>
      </c>
      <c r="F22" s="18">
        <v>1357185</v>
      </c>
      <c r="G22" s="18">
        <v>108575</v>
      </c>
      <c r="H22" s="18">
        <f t="shared" si="0"/>
        <v>1465760</v>
      </c>
    </row>
    <row r="23" spans="1:8" ht="31.5" x14ac:dyDescent="0.25">
      <c r="A23" s="14">
        <v>4</v>
      </c>
      <c r="B23" s="15" t="s">
        <v>155</v>
      </c>
      <c r="C23" s="14" t="s">
        <v>120</v>
      </c>
      <c r="D23" s="16">
        <v>46037</v>
      </c>
      <c r="E23" s="17" t="s">
        <v>42</v>
      </c>
      <c r="F23" s="18">
        <v>2233610</v>
      </c>
      <c r="G23" s="18">
        <v>178689</v>
      </c>
      <c r="H23" s="18">
        <f t="shared" si="0"/>
        <v>2412299</v>
      </c>
    </row>
    <row r="24" spans="1:8" ht="31.5" x14ac:dyDescent="0.25">
      <c r="A24" s="14">
        <v>5</v>
      </c>
      <c r="B24" s="15" t="s">
        <v>156</v>
      </c>
      <c r="C24" s="14" t="s">
        <v>120</v>
      </c>
      <c r="D24" s="16">
        <v>46042</v>
      </c>
      <c r="E24" s="17" t="s">
        <v>42</v>
      </c>
      <c r="F24" s="18">
        <v>3104610</v>
      </c>
      <c r="G24" s="18">
        <v>248369</v>
      </c>
      <c r="H24" s="18">
        <f t="shared" ref="H24" si="1">+F24+G24</f>
        <v>3352979</v>
      </c>
    </row>
    <row r="25" spans="1:8" ht="31.5" x14ac:dyDescent="0.25">
      <c r="A25" s="14">
        <v>6</v>
      </c>
      <c r="B25" s="26" t="s">
        <v>157</v>
      </c>
      <c r="C25" s="14" t="s">
        <v>132</v>
      </c>
      <c r="D25" s="16">
        <v>46052</v>
      </c>
      <c r="E25" s="17" t="s">
        <v>42</v>
      </c>
      <c r="F25" s="18">
        <v>-116611</v>
      </c>
      <c r="G25" s="18">
        <v>-9329</v>
      </c>
      <c r="H25" s="18">
        <f t="shared" ref="H25" si="2">+F25+G25</f>
        <v>-125940</v>
      </c>
    </row>
    <row r="26" spans="1:8" s="20" customFormat="1" ht="35.25" customHeight="1" x14ac:dyDescent="0.2">
      <c r="A26" s="36" t="s">
        <v>22</v>
      </c>
      <c r="B26" s="37"/>
      <c r="C26" s="37"/>
      <c r="D26" s="37"/>
      <c r="E26" s="38"/>
      <c r="F26" s="19">
        <f>SUM(F20:F25)</f>
        <v>11718259</v>
      </c>
      <c r="G26" s="19">
        <f>SUM(G20:G25)</f>
        <v>937461</v>
      </c>
      <c r="H26" s="19">
        <f>SUM(H20:H25)</f>
        <v>12655720</v>
      </c>
    </row>
    <row r="27" spans="1:8" s="20" customFormat="1" ht="35.25" customHeight="1" x14ac:dyDescent="0.2">
      <c r="A27" s="39" t="s">
        <v>86</v>
      </c>
      <c r="B27" s="40"/>
      <c r="C27" s="40"/>
      <c r="D27" s="40"/>
      <c r="E27" s="41"/>
      <c r="F27" s="19">
        <f>ROUND(F26*0.07,0)</f>
        <v>820278</v>
      </c>
      <c r="G27" s="19">
        <f>ROUND(F27*0.08,0)</f>
        <v>65622</v>
      </c>
      <c r="H27" s="19">
        <f>F27+G27</f>
        <v>885900</v>
      </c>
    </row>
    <row r="29" spans="1:8" s="1" customFormat="1" ht="16.5" x14ac:dyDescent="0.25">
      <c r="A29" s="42" t="s">
        <v>23</v>
      </c>
      <c r="B29" s="42"/>
      <c r="C29" s="42"/>
      <c r="D29" s="42"/>
      <c r="E29" s="42"/>
      <c r="F29" s="42"/>
      <c r="G29" s="42"/>
      <c r="H29" s="42"/>
    </row>
    <row r="30" spans="1:8" s="1" customFormat="1" ht="16.5" x14ac:dyDescent="0.25">
      <c r="D30" s="2"/>
      <c r="F30" s="3"/>
      <c r="G30" s="3"/>
      <c r="H30" s="3"/>
    </row>
    <row r="31" spans="1:8" s="1" customFormat="1" ht="16.5" x14ac:dyDescent="0.25">
      <c r="A31" s="4"/>
      <c r="B31" s="27" t="s">
        <v>24</v>
      </c>
      <c r="C31" s="27"/>
      <c r="D31" s="27"/>
      <c r="F31" s="31" t="s">
        <v>25</v>
      </c>
      <c r="G31" s="31"/>
      <c r="H31" s="31"/>
    </row>
    <row r="32" spans="1:8" s="1" customFormat="1" ht="16.5" x14ac:dyDescent="0.25">
      <c r="B32" s="32" t="s">
        <v>26</v>
      </c>
      <c r="C32" s="32"/>
      <c r="D32" s="32"/>
      <c r="F32" s="33" t="s">
        <v>26</v>
      </c>
      <c r="G32" s="33"/>
      <c r="H32" s="33"/>
    </row>
    <row r="33" spans="4:8" s="1" customFormat="1" ht="16.5" x14ac:dyDescent="0.25">
      <c r="D33" s="2"/>
      <c r="F33" s="3"/>
      <c r="G33" s="3"/>
      <c r="H33" s="3"/>
    </row>
  </sheetData>
  <mergeCells count="16">
    <mergeCell ref="B31:D31"/>
    <mergeCell ref="F31:H31"/>
    <mergeCell ref="B32:D32"/>
    <mergeCell ref="F32:H32"/>
    <mergeCell ref="A7:H7"/>
    <mergeCell ref="C17:D17"/>
    <mergeCell ref="E17:F17"/>
    <mergeCell ref="A26:E26"/>
    <mergeCell ref="A27:E27"/>
    <mergeCell ref="A29:H29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28</vt:i4>
      </vt:variant>
    </vt:vector>
  </HeadingPairs>
  <TitlesOfParts>
    <vt:vector size="43" baseType="lpstr">
      <vt:lpstr>TÂY HỒ</vt:lpstr>
      <vt:lpstr>VINH</vt:lpstr>
      <vt:lpstr>NHA TRANG</vt:lpstr>
      <vt:lpstr>GÒ VẤP</vt:lpstr>
      <vt:lpstr>CẦN THƠ</vt:lpstr>
      <vt:lpstr>TÂN BÌNH</vt:lpstr>
      <vt:lpstr>VŨNG TÀU</vt:lpstr>
      <vt:lpstr>BA ĐÌNH</vt:lpstr>
      <vt:lpstr>BÌNH THUẬN</vt:lpstr>
      <vt:lpstr>BÌNH DƯƠNG</vt:lpstr>
      <vt:lpstr>ĐÀ NẴNG</vt:lpstr>
      <vt:lpstr>ĐỒNG NAI</vt:lpstr>
      <vt:lpstr>PHÚ THỌ</vt:lpstr>
      <vt:lpstr>NAM SÀI GÒN</vt:lpstr>
      <vt:lpstr>Danh sách CN</vt:lpstr>
      <vt:lpstr>'BA ĐÌNH'!Print_Area</vt:lpstr>
      <vt:lpstr>'BÌNH DƯƠNG'!Print_Area</vt:lpstr>
      <vt:lpstr>'BÌNH THUẬN'!Print_Area</vt:lpstr>
      <vt:lpstr>'CẦN THƠ'!Print_Area</vt:lpstr>
      <vt:lpstr>'ĐÀ NẴNG'!Print_Area</vt:lpstr>
      <vt:lpstr>'ĐỒNG NAI'!Print_Area</vt:lpstr>
      <vt:lpstr>'GÒ VẤP'!Print_Area</vt:lpstr>
      <vt:lpstr>'NAM SÀI GÒN'!Print_Area</vt:lpstr>
      <vt:lpstr>'NHA TRANG'!Print_Area</vt:lpstr>
      <vt:lpstr>'PHÚ THỌ'!Print_Area</vt:lpstr>
      <vt:lpstr>'TÂN BÌNH'!Print_Area</vt:lpstr>
      <vt:lpstr>'TÂY HỒ'!Print_Area</vt:lpstr>
      <vt:lpstr>VINH!Print_Area</vt:lpstr>
      <vt:lpstr>'VŨNG TÀU'!Print_Area</vt:lpstr>
      <vt:lpstr>'BA ĐÌNH'!Print_Titles</vt:lpstr>
      <vt:lpstr>'BÌNH DƯƠNG'!Print_Titles</vt:lpstr>
      <vt:lpstr>'BÌNH THUẬN'!Print_Titles</vt:lpstr>
      <vt:lpstr>'CẦN THƠ'!Print_Titles</vt:lpstr>
      <vt:lpstr>'ĐÀ NẴNG'!Print_Titles</vt:lpstr>
      <vt:lpstr>'ĐỒNG NAI'!Print_Titles</vt:lpstr>
      <vt:lpstr>'GÒ VẤP'!Print_Titles</vt:lpstr>
      <vt:lpstr>'NAM SÀI GÒN'!Print_Titles</vt:lpstr>
      <vt:lpstr>'NHA TRANG'!Print_Titles</vt:lpstr>
      <vt:lpstr>'PHÚ THỌ'!Print_Titles</vt:lpstr>
      <vt:lpstr>'TÂN BÌNH'!Print_Titles</vt:lpstr>
      <vt:lpstr>'TÂY HỒ'!Print_Titles</vt:lpstr>
      <vt:lpstr>VINH!Print_Titles</vt:lpstr>
      <vt:lpstr>'VŨNG TÀU'!Print_Titles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2026-02-13T11:03:06Z</cp:lastPrinted>
  <dcterms:created xsi:type="dcterms:W3CDTF">2025-08-25T10:30:23Z</dcterms:created>
  <dcterms:modified xsi:type="dcterms:W3CDTF">2026-02-13T11:29:47Z</dcterms:modified>
</cp:coreProperties>
</file>