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LOTTE\XUẤT HÓA ĐƠN CHIẾT KHẤU\T10.2025 cơ bản\"/>
    </mc:Choice>
  </mc:AlternateContent>
  <xr:revisionPtr revIDLastSave="0" documentId="13_ncr:1_{5EA3AB7F-48CE-4791-9879-EA0002D55C0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TÂY HỒ" sheetId="13" r:id="rId1"/>
    <sheet name="VINH" sheetId="12" r:id="rId2"/>
    <sheet name="NHA TRANG" sheetId="11" r:id="rId3"/>
    <sheet name="GÒ VẤP" sheetId="10" r:id="rId4"/>
    <sheet name="CẦN THƠ" sheetId="9" r:id="rId5"/>
    <sheet name="TÂN BÌNH" sheetId="8" state="hidden" r:id="rId6"/>
    <sheet name="VŨNG TÀU" sheetId="7" r:id="rId7"/>
    <sheet name="BA ĐÌNH" sheetId="6" r:id="rId8"/>
    <sheet name="BÌNH THUẬN" sheetId="5" r:id="rId9"/>
    <sheet name="BÌNH DƯƠNG" sheetId="4" r:id="rId10"/>
    <sheet name="ĐÀ NẴNG" sheetId="15" r:id="rId11"/>
    <sheet name="ĐỒNG NAI" sheetId="14" r:id="rId12"/>
    <sheet name="PHÚ THỌ" sheetId="3" r:id="rId13"/>
    <sheet name="NAM SÀI GÒN" sheetId="1" r:id="rId14"/>
    <sheet name="Danh sách CN" sheetId="2" r:id="rId15"/>
  </sheets>
  <definedNames>
    <definedName name="_xlnm._FilterDatabase" localSheetId="7" hidden="1">'BA ĐÌNH'!$A$19:$H$25</definedName>
    <definedName name="_xlnm._FilterDatabase" localSheetId="9" hidden="1">'BÌNH DƯƠNG'!$A$19:$H$26</definedName>
    <definedName name="_xlnm._FilterDatabase" localSheetId="8" hidden="1">'BÌNH THUẬN'!$A$19:$H$24</definedName>
    <definedName name="_xlnm._FilterDatabase" localSheetId="4" hidden="1">'CẦN THƠ'!$A$19:$H$26</definedName>
    <definedName name="_xlnm._FilterDatabase" localSheetId="10" hidden="1">'ĐÀ NẴNG'!$A$19:$H$22</definedName>
    <definedName name="_xlnm._FilterDatabase" localSheetId="11" hidden="1">'ĐỒNG NAI'!$A$19:$H$24</definedName>
    <definedName name="_xlnm._FilterDatabase" localSheetId="3" hidden="1">'GÒ VẤP'!$A$19:$H$31</definedName>
    <definedName name="_xlnm._FilterDatabase" localSheetId="13" hidden="1">'NAM SÀI GÒN'!$A$19:$H$36</definedName>
    <definedName name="_xlnm._FilterDatabase" localSheetId="2" hidden="1">'NHA TRANG'!$A$19:$H$23</definedName>
    <definedName name="_xlnm._FilterDatabase" localSheetId="12" hidden="1">'PHÚ THỌ'!$A$19:$H$24</definedName>
    <definedName name="_xlnm._FilterDatabase" localSheetId="5" hidden="1">'TÂN BÌNH'!$A$19:$H$23</definedName>
    <definedName name="_xlnm._FilterDatabase" localSheetId="0" hidden="1">'TÂY HỒ'!$A$19:$H$27</definedName>
    <definedName name="_xlnm._FilterDatabase" localSheetId="1" hidden="1">VINH!$A$19:$H$25</definedName>
    <definedName name="_xlnm._FilterDatabase" localSheetId="6" hidden="1">'VŨNG TÀU'!$A$19:$H$22</definedName>
    <definedName name="_xlnm.Print_Area" localSheetId="7">'BA ĐÌNH'!$A$1:$H$41</definedName>
    <definedName name="_xlnm.Print_Area" localSheetId="9">'BÌNH DƯƠNG'!$A$1:$H$40</definedName>
    <definedName name="_xlnm.Print_Area" localSheetId="8">'BÌNH THUẬN'!$A$1:$H$38</definedName>
    <definedName name="_xlnm.Print_Area" localSheetId="4">'CẦN THƠ'!$A$1:$H$42</definedName>
    <definedName name="_xlnm.Print_Area" localSheetId="10">'ĐÀ NẴNG'!$A$1:$H$35</definedName>
    <definedName name="_xlnm.Print_Area" localSheetId="11">'ĐỒNG NAI'!$A$1:$H$38</definedName>
    <definedName name="_xlnm.Print_Area" localSheetId="3">'GÒ VẤP'!$A$1:$H$48</definedName>
    <definedName name="_xlnm.Print_Area" localSheetId="13">'NAM SÀI GÒN'!$A$1:$H$49</definedName>
    <definedName name="_xlnm.Print_Area" localSheetId="2">'NHA TRANG'!$A$1:$H$40</definedName>
    <definedName name="_xlnm.Print_Area" localSheetId="12">'PHÚ THỌ'!$A$1:$H$38</definedName>
    <definedName name="_xlnm.Print_Area" localSheetId="5">'TÂN BÌNH'!$A$1:$H$38</definedName>
    <definedName name="_xlnm.Print_Area" localSheetId="0">'TÂY HỒ'!$A$1:$H$45</definedName>
    <definedName name="_xlnm.Print_Area" localSheetId="1">VINH!$A$1:$H$40</definedName>
    <definedName name="_xlnm.Print_Area" localSheetId="6">'VŨNG TÀU'!$A$1:$H$37</definedName>
    <definedName name="_xlnm.Print_Titles" localSheetId="7">'BA ĐÌNH'!$19:$19</definedName>
    <definedName name="_xlnm.Print_Titles" localSheetId="9">'BÌNH DƯƠNG'!$19:$19</definedName>
    <definedName name="_xlnm.Print_Titles" localSheetId="8">'BÌNH THUẬN'!$19:$19</definedName>
    <definedName name="_xlnm.Print_Titles" localSheetId="4">'CẦN THƠ'!$19:$19</definedName>
    <definedName name="_xlnm.Print_Titles" localSheetId="10">'ĐÀ NẴNG'!$19:$19</definedName>
    <definedName name="_xlnm.Print_Titles" localSheetId="11">'ĐỒNG NAI'!$19:$19</definedName>
    <definedName name="_xlnm.Print_Titles" localSheetId="3">'GÒ VẤP'!$19:$19</definedName>
    <definedName name="_xlnm.Print_Titles" localSheetId="13">'NAM SÀI GÒN'!$19:$19</definedName>
    <definedName name="_xlnm.Print_Titles" localSheetId="2">'NHA TRANG'!$19:$19</definedName>
    <definedName name="_xlnm.Print_Titles" localSheetId="12">'PHÚ THỌ'!$19:$19</definedName>
    <definedName name="_xlnm.Print_Titles" localSheetId="5">'TÂN BÌNH'!$19:$19</definedName>
    <definedName name="_xlnm.Print_Titles" localSheetId="0">'TÂY HỒ'!$19:$19</definedName>
    <definedName name="_xlnm.Print_Titles" localSheetId="1">VINH!$19:$19</definedName>
    <definedName name="_xlnm.Print_Titles" localSheetId="6">'VŨNG TÀU'!$19:$19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3" l="1"/>
  <c r="H22" i="13"/>
  <c r="H23" i="13"/>
  <c r="H24" i="10"/>
  <c r="H25" i="10"/>
  <c r="H26" i="10"/>
  <c r="H27" i="10"/>
  <c r="H28" i="10"/>
  <c r="H21" i="9"/>
  <c r="H22" i="9"/>
  <c r="H21" i="6"/>
  <c r="H22" i="6"/>
  <c r="H21" i="4"/>
  <c r="H22" i="4"/>
  <c r="G23" i="3"/>
  <c r="F23" i="3"/>
  <c r="F24" i="3" s="1"/>
  <c r="H21" i="3"/>
  <c r="H22" i="3"/>
  <c r="H23" i="1"/>
  <c r="H24" i="1"/>
  <c r="H25" i="1"/>
  <c r="H26" i="1"/>
  <c r="H27" i="1"/>
  <c r="H28" i="1"/>
  <c r="H29" i="1"/>
  <c r="H30" i="1"/>
  <c r="G24" i="3" l="1"/>
  <c r="H24" i="3" s="1"/>
  <c r="H23" i="4"/>
  <c r="H25" i="13" l="1"/>
  <c r="H22" i="12"/>
  <c r="H23" i="12"/>
  <c r="H24" i="9"/>
  <c r="H23" i="6"/>
  <c r="G21" i="15"/>
  <c r="F21" i="15"/>
  <c r="H21" i="14"/>
  <c r="C16" i="15" l="1"/>
  <c r="F22" i="15"/>
  <c r="H20" i="15"/>
  <c r="H21" i="15" s="1"/>
  <c r="C16" i="14"/>
  <c r="G23" i="14"/>
  <c r="F23" i="14"/>
  <c r="F24" i="14" s="1"/>
  <c r="H22" i="14"/>
  <c r="H20" i="14"/>
  <c r="H23" i="14" l="1"/>
  <c r="C14" i="15"/>
  <c r="C15" i="15"/>
  <c r="G22" i="15"/>
  <c r="H22" i="15" s="1"/>
  <c r="C14" i="14"/>
  <c r="C15" i="14"/>
  <c r="G24" i="14"/>
  <c r="H24" i="14" s="1"/>
  <c r="C15" i="13" l="1"/>
  <c r="G26" i="13"/>
  <c r="F26" i="13"/>
  <c r="F27" i="13" s="1"/>
  <c r="H24" i="13"/>
  <c r="H20" i="13"/>
  <c r="G24" i="12"/>
  <c r="F24" i="12"/>
  <c r="F25" i="12" s="1"/>
  <c r="H21" i="12"/>
  <c r="H20" i="12"/>
  <c r="C16" i="12"/>
  <c r="C15" i="12"/>
  <c r="C14" i="12"/>
  <c r="C16" i="11"/>
  <c r="G22" i="11"/>
  <c r="F22" i="11"/>
  <c r="F23" i="11" s="1"/>
  <c r="H21" i="11"/>
  <c r="H20" i="11"/>
  <c r="C15" i="10"/>
  <c r="G30" i="10"/>
  <c r="F30" i="10"/>
  <c r="F31" i="10" s="1"/>
  <c r="H29" i="10"/>
  <c r="H23" i="10"/>
  <c r="H22" i="10"/>
  <c r="H21" i="10"/>
  <c r="H20" i="10"/>
  <c r="C16" i="9"/>
  <c r="G25" i="9"/>
  <c r="F25" i="9"/>
  <c r="F26" i="9" s="1"/>
  <c r="G26" i="9" s="1"/>
  <c r="H23" i="9"/>
  <c r="H20" i="9"/>
  <c r="C16" i="8"/>
  <c r="G22" i="8"/>
  <c r="F22" i="8"/>
  <c r="F23" i="8" s="1"/>
  <c r="H21" i="8"/>
  <c r="H20" i="8"/>
  <c r="C15" i="7"/>
  <c r="G21" i="7"/>
  <c r="F21" i="7"/>
  <c r="F22" i="7" s="1"/>
  <c r="H20" i="7"/>
  <c r="C16" i="6"/>
  <c r="G24" i="6"/>
  <c r="F24" i="6"/>
  <c r="F25" i="6" s="1"/>
  <c r="H20" i="6"/>
  <c r="C16" i="5"/>
  <c r="G23" i="5"/>
  <c r="F23" i="5"/>
  <c r="F24" i="5" s="1"/>
  <c r="H22" i="5"/>
  <c r="H21" i="5"/>
  <c r="H20" i="5"/>
  <c r="C15" i="4"/>
  <c r="G25" i="4"/>
  <c r="F25" i="4"/>
  <c r="F26" i="4" s="1"/>
  <c r="G26" i="4" s="1"/>
  <c r="H26" i="4" s="1"/>
  <c r="H24" i="4"/>
  <c r="H20" i="4"/>
  <c r="H20" i="3"/>
  <c r="H23" i="3" s="1"/>
  <c r="C16" i="3"/>
  <c r="C15" i="3"/>
  <c r="C14" i="3"/>
  <c r="G35" i="1"/>
  <c r="F35" i="1"/>
  <c r="F36" i="1" s="1"/>
  <c r="H34" i="1"/>
  <c r="H33" i="1"/>
  <c r="H32" i="1"/>
  <c r="H31" i="1"/>
  <c r="H22" i="1"/>
  <c r="H21" i="1"/>
  <c r="H20" i="1"/>
  <c r="C16" i="1"/>
  <c r="C15" i="1"/>
  <c r="C14" i="1"/>
  <c r="H26" i="13" l="1"/>
  <c r="C16" i="13"/>
  <c r="C14" i="13"/>
  <c r="G27" i="13"/>
  <c r="H27" i="13" s="1"/>
  <c r="H24" i="12"/>
  <c r="G25" i="12"/>
  <c r="H25" i="12" s="1"/>
  <c r="H22" i="11"/>
  <c r="C14" i="11"/>
  <c r="C15" i="11"/>
  <c r="G23" i="11"/>
  <c r="H23" i="11" s="1"/>
  <c r="H30" i="10"/>
  <c r="C16" i="10"/>
  <c r="C14" i="10"/>
  <c r="G31" i="10"/>
  <c r="H31" i="10" s="1"/>
  <c r="H25" i="9"/>
  <c r="C14" i="9"/>
  <c r="C15" i="9"/>
  <c r="H26" i="9"/>
  <c r="H22" i="8"/>
  <c r="C14" i="8"/>
  <c r="C15" i="8"/>
  <c r="G23" i="8"/>
  <c r="H23" i="8" s="1"/>
  <c r="H21" i="7"/>
  <c r="C14" i="7"/>
  <c r="C16" i="7"/>
  <c r="G22" i="7"/>
  <c r="H22" i="7" s="1"/>
  <c r="H24" i="6"/>
  <c r="C14" i="6"/>
  <c r="C15" i="6"/>
  <c r="G25" i="6"/>
  <c r="H25" i="6" s="1"/>
  <c r="H23" i="5"/>
  <c r="C14" i="5"/>
  <c r="C15" i="5"/>
  <c r="G24" i="5"/>
  <c r="H24" i="5" s="1"/>
  <c r="C14" i="4"/>
  <c r="C16" i="4"/>
  <c r="H25" i="4"/>
  <c r="H35" i="1"/>
  <c r="G36" i="1"/>
  <c r="H36" i="1" s="1"/>
</calcChain>
</file>

<file path=xl/sharedStrings.xml><?xml version="1.0" encoding="utf-8"?>
<sst xmlns="http://schemas.openxmlformats.org/spreadsheetml/2006/main" count="770" uniqueCount="167">
  <si>
    <t xml:space="preserve">CÔNG TY TNHH MTV TM &amp; DV </t>
  </si>
  <si>
    <t>CỘNG HÒA XÃ HỘI CHỦ NGHĨA VIỆT NAM</t>
  </si>
  <si>
    <t>NGỌC THƠM</t>
  </si>
  <si>
    <t>Độc lập - Tự do - Hạnh phúc</t>
  </si>
  <si>
    <t>Bên bán hàng:</t>
  </si>
  <si>
    <t>CÔNG TY TNHH MỘT THÀNH VIÊN THƯƠNG MẠI VÀ DỊCH VỤ NGỌC THƠM</t>
  </si>
  <si>
    <t xml:space="preserve">Mã số thuế: </t>
  </si>
  <si>
    <t>0309391503</t>
  </si>
  <si>
    <t>Địa chỉ:</t>
  </si>
  <si>
    <t>Đại diện:</t>
  </si>
  <si>
    <t>Nguyễn Bảo Thạch</t>
  </si>
  <si>
    <t>Chức vụ: Phó Giám đốc</t>
  </si>
  <si>
    <t>Bên mua hàng:</t>
  </si>
  <si>
    <t>LOTTE-007</t>
  </si>
  <si>
    <t xml:space="preserve">                     Chức vụ: </t>
  </si>
  <si>
    <t>STT</t>
  </si>
  <si>
    <t>Số hóa đơn</t>
  </si>
  <si>
    <t>Ký hiệu</t>
  </si>
  <si>
    <t>Ngày hóa đơn</t>
  </si>
  <si>
    <t>Tên khách hàng</t>
  </si>
  <si>
    <t>Thành tiền
 trước thuế</t>
  </si>
  <si>
    <t>Tiền thuế GTGT</t>
  </si>
  <si>
    <t>Tổng thanh toán</t>
  </si>
  <si>
    <t>Tổng cộng</t>
  </si>
  <si>
    <t xml:space="preserve">Bảng kê được lập thành 02 bản, có giá trị như nhau, mỗi bên giữ 01 bản </t>
  </si>
  <si>
    <t>ĐẠI DIỆN MUA HÀNG</t>
  </si>
  <si>
    <t xml:space="preserve">         ĐẠI DIỆN BÁN HÀNG</t>
  </si>
  <si>
    <t>(Ký điện tử/ký, đóng dấu và ghi rõ họ tên)</t>
  </si>
  <si>
    <t>Mã khách hàng</t>
  </si>
  <si>
    <t>Mã số thuế</t>
  </si>
  <si>
    <t>Địa chỉ</t>
  </si>
  <si>
    <t>CÔNG TY CỔ PHẦN TRUNG TÂM THƯƠNG MẠI LOTTE VIỆT NAM - CHI NHÁNH CẦN THƠ</t>
  </si>
  <si>
    <t>0304741634-007</t>
  </si>
  <si>
    <t>84, Mậu Thân, Phường Cái Khế, Thành phố Cần Thơ, Việt Nam</t>
  </si>
  <si>
    <t>LOTTE-013</t>
  </si>
  <si>
    <t>CÔNG TY CỔ PHẦN TRUNG TÂM THƯƠNG MẠI LOTTE VIỆT NAM - CHI NHÁNH VINH</t>
  </si>
  <si>
    <t>0304741634-013</t>
  </si>
  <si>
    <t>Đại lộ V.I.Lenin, Khối Yên Sơn, Phường Vinh Phú, Tỉnh Nghệ An, Việt Nam</t>
  </si>
  <si>
    <t>LOTTE-005</t>
  </si>
  <si>
    <t>CÔNG TY CỔ PHẦN TRUNG TÂM THƯƠNG MẠI LOTTE VIỆT NAM - CHI NHÁNH BÀ RỊA VŨNG TÀU</t>
  </si>
  <si>
    <t>0304741634-005</t>
  </si>
  <si>
    <t>Góc đường 3 tháng 2 và đường Thi Sách, Phường Tam Thắng, TP. Hồ Chí Minh, Việt Nam</t>
  </si>
  <si>
    <t>LOTTE-002</t>
  </si>
  <si>
    <t>CÔNG TY CỔ PHẦN TRUNG TÂM THƯƠNG MẠI LOTTE VIỆT NAM - CHI NHÁNH BÌNH THUẬN</t>
  </si>
  <si>
    <t>0304741634-002</t>
  </si>
  <si>
    <t>Khu dân cư Hùng Vương I, Phường Phú Thủy, Tỉnh Lâm Đồng, Việt Nam</t>
  </si>
  <si>
    <t>LOTTE-003</t>
  </si>
  <si>
    <t>CÔNG TY CỔ PHẦN TRUNG TÂM THƯƠNG MẠI LOTTE VIỆT NAM - CHI NHÁNH BÌNH DƯƠNG</t>
  </si>
  <si>
    <t>0304741634-003</t>
  </si>
  <si>
    <t>Khu đô thị The Seasons Bình Dương, Phường Lái Thiêu, TP. Hồ Chí Minh, Việt Nam</t>
  </si>
  <si>
    <t>LOTTE-001</t>
  </si>
  <si>
    <t>CÔNG TY CỔ PHẦN TRUNG TÂM THƯƠNG MẠI LOTTE VIỆT NAM - CHI NHÁNH ĐỒNG NAI</t>
  </si>
  <si>
    <t>0304741634-001</t>
  </si>
  <si>
    <t>Lô B-03 Khu thương mại Amata, Quốc lộ 1A, Phường Long Bình, Tỉnh Đồng Nai, Việt Nam</t>
  </si>
  <si>
    <t>LOTTE-009</t>
  </si>
  <si>
    <t>CÔNG TY CỔ PHẦN TRUNG TÂM THƯƠNG MẠI LOTTE VIỆT NAM - CHI NHÁNH ĐÀ NẴNG</t>
  </si>
  <si>
    <t>0304741634-009</t>
  </si>
  <si>
    <t>số 06 đường Nại Nam, Phường Hòa Cường, Thành phố Đà Nẵng, Việt Nam</t>
  </si>
  <si>
    <t>LOTTE-010</t>
  </si>
  <si>
    <t>CÔNG TY CỔ PHẦN TRUNG TÂM THƯƠNG MẠI LOTTE VIỆT NAM - CHI NHÁNH GÒ VẤP</t>
  </si>
  <si>
    <t>0304741634-010</t>
  </si>
  <si>
    <t>Số 18, Đường Phan Văn Trị, Phường Gò Vấp, Thành phố Hồ Chí Minh, Việt Nam</t>
  </si>
  <si>
    <t>LOTTE-006</t>
  </si>
  <si>
    <t>CÔNG TY CỔ PHẦN TRUNG TÂM THƯƠNG MẠI LOTTE VIỆT NAM - CHI NHÁNH TÂN BÌNH</t>
  </si>
  <si>
    <t>0304741634-006</t>
  </si>
  <si>
    <t>Số 20, đường Cộng Hòa, Phường Bảy Hiền, Thành phố Hồ Chí Minh, Việt Nam</t>
  </si>
  <si>
    <t>LOTTE</t>
  </si>
  <si>
    <t>CÔNG TY CỔ PHẦN TRUNG TÂM THƯƠNG MẠI LOTTE VIỆT NAM</t>
  </si>
  <si>
    <t>0304741634</t>
  </si>
  <si>
    <t>Số 469, Đường Nguyễn Hữu Thọ, Phường Tân Hưng, Thành phố Hồ Chí Minh, Việt Nam</t>
  </si>
  <si>
    <t>LOTTE-011</t>
  </si>
  <si>
    <t>CÔNG TY CỔ PHẦN TRUNG TÂM THƯƠNG MẠI LOTTE VIỆT NAM - CHI NHÁNH NHA TRANG</t>
  </si>
  <si>
    <t>0304741634-011</t>
  </si>
  <si>
    <t>Số 58 đường 23/10, Phường Tây Nha Trang, Tỉnh Khánh Hòa, Việt Nam</t>
  </si>
  <si>
    <t>LOTTE-008</t>
  </si>
  <si>
    <t>CÔNG TY CỔ PHẦN TRUNG TÂM THƯƠNG MẠI LOTTE VIỆT NAM - CHI NHÁNH BA ĐÌNH</t>
  </si>
  <si>
    <t>0304741634-008</t>
  </si>
  <si>
    <t>Tầng hầm 1 (B1), Trung tâm Lotte Hà Nội, số 54, đường Liễu Giai, Phường Giảng Võ, Thành phố Hà Nội, Việt Nam</t>
  </si>
  <si>
    <t>LOTTE-015</t>
  </si>
  <si>
    <t>CÔNG TY CỔ PHẦN TRUNG TÂM THƯƠNG MẠI LOTTE VIỆT NAM - CHI NHÁNH TÂY HỒ</t>
  </si>
  <si>
    <t>0304741634-015</t>
  </si>
  <si>
    <t>Tầng hầm B1, Lotte Mall Hà Nội, Số 272 Võ Chí Công, Phường Tây Hồ, Thành phố Hà Nội, Việt Nam</t>
  </si>
  <si>
    <t>LOTTE-004</t>
  </si>
  <si>
    <t>CÔNG TY CỔ PHẦN TRUNG TÂM THƯƠNG MẠI LOTTE VIỆT NAM - CHI NHÁNH ĐỐNG ĐA</t>
  </si>
  <si>
    <t>0304741634-004</t>
  </si>
  <si>
    <t>Tòa nhà Mipec, 229 Tây Sơn, Phường Ngã Tư Sở, Quận Đống đa, Thành phố Hà Nội, Việt Nam</t>
  </si>
  <si>
    <t>1C25TNN</t>
  </si>
  <si>
    <t>Tổng chiết khấu (tỷ lệ 7%)</t>
  </si>
  <si>
    <t>1C25TNF</t>
  </si>
  <si>
    <t>12/14/18 Đường 49, Khu phố 69, Phường Hiệp Bình, TP. Hồ Chí Minh, Việt Nam</t>
  </si>
  <si>
    <t>Số: 09092025/BKHD/NT-LOTTE</t>
  </si>
  <si>
    <t>00059659</t>
  </si>
  <si>
    <t>00062790</t>
  </si>
  <si>
    <t>TP Hồ Chí Minh, ngày 29 tháng 11 năm 2025</t>
  </si>
  <si>
    <t>BẢNG KÊ HÓA ĐƠN THÁNG 10/2025</t>
  </si>
  <si>
    <t>Số: 01102025/BKHD/NT-LOTTE</t>
  </si>
  <si>
    <t>Số: 02102025/BKHD/NT-LOTTE</t>
  </si>
  <si>
    <t>Số: 03102025/BKHD/NT-LOTTE</t>
  </si>
  <si>
    <t>Số: 04102025/BKHD/NT-LOTTE</t>
  </si>
  <si>
    <t>Số: 05102025/BKHD/NT-LOTTE</t>
  </si>
  <si>
    <t>Số: 06102025/BKHD/NT-LOTTE</t>
  </si>
  <si>
    <t>Số: 07102025/BKHD/NT-LOTTE</t>
  </si>
  <si>
    <t>Số: 08102025/BKHD/NT-LOTTE</t>
  </si>
  <si>
    <t>Số: 09102025/BKHD/NT-LOTTE</t>
  </si>
  <si>
    <t>Số: 10102025/BKHD/NT-LOTTE</t>
  </si>
  <si>
    <t>Số: 11102025/BKHD/NT-LOTTE</t>
  </si>
  <si>
    <t>Số: 12102025/BKHD/NT-LOTTE</t>
  </si>
  <si>
    <t>Số: 13102025/BKHD/NT-LOTTE</t>
  </si>
  <si>
    <t>00065444</t>
  </si>
  <si>
    <t>00065445</t>
  </si>
  <si>
    <t>00066818</t>
  </si>
  <si>
    <t>00066819</t>
  </si>
  <si>
    <t>00066820</t>
  </si>
  <si>
    <t>00066821</t>
  </si>
  <si>
    <t>00067114</t>
  </si>
  <si>
    <t>00069007</t>
  </si>
  <si>
    <t>00071011</t>
  </si>
  <si>
    <t>00072374</t>
  </si>
  <si>
    <t>00072375</t>
  </si>
  <si>
    <t>00072376</t>
  </si>
  <si>
    <t>00072377</t>
  </si>
  <si>
    <t>00064777</t>
  </si>
  <si>
    <t>00069035</t>
  </si>
  <si>
    <t>00001761</t>
  </si>
  <si>
    <t>00066802</t>
  </si>
  <si>
    <t>00071045</t>
  </si>
  <si>
    <t>00072363</t>
  </si>
  <si>
    <t>00065711</t>
  </si>
  <si>
    <t>00064751</t>
  </si>
  <si>
    <t>00066281</t>
  </si>
  <si>
    <t>00067207</t>
  </si>
  <si>
    <t>00069284</t>
  </si>
  <si>
    <t>00069285</t>
  </si>
  <si>
    <t>00067236</t>
  </si>
  <si>
    <t>00071125</t>
  </si>
  <si>
    <t>00001915</t>
  </si>
  <si>
    <t>00065503</t>
  </si>
  <si>
    <t>00068495</t>
  </si>
  <si>
    <t>00069255</t>
  </si>
  <si>
    <t>00071083</t>
  </si>
  <si>
    <t>00071126</t>
  </si>
  <si>
    <t>00065712</t>
  </si>
  <si>
    <t>00001719</t>
  </si>
  <si>
    <t>00069278</t>
  </si>
  <si>
    <t>00071354</t>
  </si>
  <si>
    <t>00067131</t>
  </si>
  <si>
    <t>00068521</t>
  </si>
  <si>
    <t>00068522</t>
  </si>
  <si>
    <t>00068523</t>
  </si>
  <si>
    <t>00070359</t>
  </si>
  <si>
    <t>00070360</t>
  </si>
  <si>
    <t>00071061</t>
  </si>
  <si>
    <t>00071062</t>
  </si>
  <si>
    <t>00072382</t>
  </si>
  <si>
    <t>00072383</t>
  </si>
  <si>
    <t>00066976</t>
  </si>
  <si>
    <t>00071127</t>
  </si>
  <si>
    <t>00065394</t>
  </si>
  <si>
    <t>00065713</t>
  </si>
  <si>
    <t>00067237</t>
  </si>
  <si>
    <t>00068997</t>
  </si>
  <si>
    <t>00065428</t>
  </si>
  <si>
    <t>00066970</t>
  </si>
  <si>
    <t>00067063</t>
  </si>
  <si>
    <t>00069020</t>
  </si>
  <si>
    <t>00069021</t>
  </si>
  <si>
    <t>00069254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</si>
</sst>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4" fontId="1" fillId="0" borderId="0" xfId="0" applyNumberFormat="1" applyFont="1"/>
    <xf numFmtId="38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vertical="top"/>
    </xf>
    <xf numFmtId="1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38" fontId="1" fillId="0" borderId="0" xfId="0" applyNumberFormat="1" applyFont="1" applyAlignment="1">
      <alignment vertical="top"/>
    </xf>
    <xf numFmtId="0" fontId="1" fillId="0" borderId="0" xfId="0" quotePrefix="1" applyFont="1" applyAlignment="1">
      <alignment vertical="top"/>
    </xf>
    <xf numFmtId="0" fontId="1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8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8" fontId="7" fillId="0" borderId="1" xfId="0" applyNumberFormat="1" applyFont="1" applyBorder="1" applyAlignment="1">
      <alignment horizontal="right" vertical="center" wrapText="1"/>
    </xf>
    <xf numFmtId="38" fontId="9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4" fontId="6" fillId="0" borderId="0" xfId="0" applyNumberFormat="1" applyFont="1"/>
    <xf numFmtId="38" fontId="6" fillId="0" borderId="0" xfId="0" applyNumberFormat="1" applyFont="1"/>
    <xf numFmtId="0" fontId="10" fillId="2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38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38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38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38" fontId="9" fillId="0" borderId="3" xfId="0" applyNumberFormat="1" applyFont="1" applyBorder="1" applyAlignment="1">
      <alignment horizontal="right" vertical="center"/>
    </xf>
    <xf numFmtId="38" fontId="9" fillId="0" borderId="4" xfId="0" applyNumberFormat="1" applyFont="1" applyBorder="1" applyAlignment="1">
      <alignment horizontal="right" vertical="center"/>
    </xf>
    <xf numFmtId="38" fontId="9" fillId="0" borderId="5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opLeftCell="A20" zoomScaleNormal="100" workbookViewId="0">
      <selection activeCell="F26" sqref="F26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93</v>
      </c>
      <c r="F4" s="29"/>
      <c r="G4" s="29"/>
      <c r="H4" s="29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107</v>
      </c>
      <c r="B7" s="33"/>
      <c r="C7" s="33"/>
      <c r="D7" s="33"/>
      <c r="E7" s="33"/>
      <c r="F7" s="33"/>
      <c r="G7" s="33"/>
      <c r="H7" s="33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 - CHI NHÁNH TÂY HỒ</v>
      </c>
      <c r="D14" s="6"/>
      <c r="F14" s="8"/>
      <c r="G14" s="8"/>
      <c r="H14" s="8"/>
      <c r="J14" s="7" t="s">
        <v>78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0304741634-015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Tầng hầm B1, Lotte Mall Hà Nội, Số 272 Võ Chí Công, Phường Tây Hồ, Thành phố Hà Nội,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14</v>
      </c>
      <c r="F17" s="34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1.5" x14ac:dyDescent="0.25">
      <c r="A20" s="15">
        <v>1</v>
      </c>
      <c r="B20" s="16" t="s">
        <v>161</v>
      </c>
      <c r="C20" s="15" t="s">
        <v>86</v>
      </c>
      <c r="D20" s="17">
        <v>45934</v>
      </c>
      <c r="E20" s="18" t="s">
        <v>79</v>
      </c>
      <c r="F20" s="19">
        <v>2625030</v>
      </c>
      <c r="G20" s="19">
        <v>210002</v>
      </c>
      <c r="H20" s="19">
        <f>+F20+G20</f>
        <v>2835032</v>
      </c>
    </row>
    <row r="21" spans="1:8" ht="31.5" x14ac:dyDescent="0.25">
      <c r="A21" s="15">
        <v>2</v>
      </c>
      <c r="B21" s="16" t="s">
        <v>162</v>
      </c>
      <c r="C21" s="15" t="s">
        <v>86</v>
      </c>
      <c r="D21" s="17">
        <v>45940</v>
      </c>
      <c r="E21" s="18" t="s">
        <v>79</v>
      </c>
      <c r="F21" s="19">
        <v>2584990</v>
      </c>
      <c r="G21" s="19">
        <v>206799</v>
      </c>
      <c r="H21" s="19">
        <f t="shared" ref="H21:H23" si="0">+F21+G21</f>
        <v>2791789</v>
      </c>
    </row>
    <row r="22" spans="1:8" ht="31.5" x14ac:dyDescent="0.25">
      <c r="A22" s="15">
        <v>3</v>
      </c>
      <c r="B22" s="16" t="s">
        <v>163</v>
      </c>
      <c r="C22" s="15" t="s">
        <v>86</v>
      </c>
      <c r="D22" s="17">
        <v>45943</v>
      </c>
      <c r="E22" s="18" t="s">
        <v>79</v>
      </c>
      <c r="F22" s="19">
        <v>1110580</v>
      </c>
      <c r="G22" s="19">
        <v>88846</v>
      </c>
      <c r="H22" s="19">
        <f t="shared" si="0"/>
        <v>1199426</v>
      </c>
    </row>
    <row r="23" spans="1:8" ht="31.5" x14ac:dyDescent="0.25">
      <c r="A23" s="15">
        <v>4</v>
      </c>
      <c r="B23" s="16" t="s">
        <v>164</v>
      </c>
      <c r="C23" s="15" t="s">
        <v>86</v>
      </c>
      <c r="D23" s="17">
        <v>45948</v>
      </c>
      <c r="E23" s="18" t="s">
        <v>79</v>
      </c>
      <c r="F23" s="19">
        <v>555290</v>
      </c>
      <c r="G23" s="19">
        <v>44423</v>
      </c>
      <c r="H23" s="19">
        <f t="shared" si="0"/>
        <v>599713</v>
      </c>
    </row>
    <row r="24" spans="1:8" ht="31.5" x14ac:dyDescent="0.25">
      <c r="A24" s="15">
        <v>5</v>
      </c>
      <c r="B24" s="16" t="s">
        <v>165</v>
      </c>
      <c r="C24" s="15" t="s">
        <v>86</v>
      </c>
      <c r="D24" s="17">
        <v>45948</v>
      </c>
      <c r="E24" s="18" t="s">
        <v>79</v>
      </c>
      <c r="F24" s="19">
        <v>2182630</v>
      </c>
      <c r="G24" s="19">
        <v>174610</v>
      </c>
      <c r="H24" s="19">
        <f t="shared" ref="H24" si="1">+F24+G24</f>
        <v>2357240</v>
      </c>
    </row>
    <row r="25" spans="1:8" ht="31.5" x14ac:dyDescent="0.25">
      <c r="A25" s="15">
        <v>6</v>
      </c>
      <c r="B25" s="16" t="s">
        <v>166</v>
      </c>
      <c r="C25" s="15" t="s">
        <v>86</v>
      </c>
      <c r="D25" s="17">
        <v>45952</v>
      </c>
      <c r="E25" s="18" t="s">
        <v>79</v>
      </c>
      <c r="F25" s="19">
        <v>2024120</v>
      </c>
      <c r="G25" s="19">
        <v>161930</v>
      </c>
      <c r="H25" s="19">
        <f t="shared" ref="H25" si="2">+F25+G25</f>
        <v>2186050</v>
      </c>
    </row>
    <row r="26" spans="1:8" s="21" customFormat="1" ht="35.25" customHeight="1" x14ac:dyDescent="0.2">
      <c r="A26" s="35" t="s">
        <v>23</v>
      </c>
      <c r="B26" s="36"/>
      <c r="C26" s="36"/>
      <c r="D26" s="36"/>
      <c r="E26" s="37"/>
      <c r="F26" s="20">
        <f>SUM(F20:F25)</f>
        <v>11082640</v>
      </c>
      <c r="G26" s="20">
        <f>SUM(G20:G25)</f>
        <v>886610</v>
      </c>
      <c r="H26" s="20">
        <f>SUM(H20:H25)</f>
        <v>11969250</v>
      </c>
    </row>
    <row r="27" spans="1:8" s="21" customFormat="1" ht="35.25" customHeight="1" x14ac:dyDescent="0.2">
      <c r="A27" s="38" t="s">
        <v>87</v>
      </c>
      <c r="B27" s="39"/>
      <c r="C27" s="39"/>
      <c r="D27" s="39"/>
      <c r="E27" s="40"/>
      <c r="F27" s="20">
        <f>ROUND(F26*0.07,0)</f>
        <v>775785</v>
      </c>
      <c r="G27" s="20">
        <f>ROUND(F27*0.08,0)</f>
        <v>62063</v>
      </c>
      <c r="H27" s="20">
        <f>F27+G27</f>
        <v>837848</v>
      </c>
    </row>
    <row r="29" spans="1:8" s="1" customFormat="1" ht="16.5" x14ac:dyDescent="0.25">
      <c r="A29" s="41" t="s">
        <v>24</v>
      </c>
      <c r="B29" s="41"/>
      <c r="C29" s="41"/>
      <c r="D29" s="41"/>
      <c r="E29" s="41"/>
      <c r="F29" s="41"/>
      <c r="G29" s="41"/>
      <c r="H29" s="41"/>
    </row>
    <row r="30" spans="1:8" s="1" customFormat="1" ht="16.5" x14ac:dyDescent="0.25">
      <c r="D30" s="2"/>
      <c r="F30" s="3"/>
      <c r="G30" s="3"/>
      <c r="H30" s="3"/>
    </row>
    <row r="31" spans="1:8" s="1" customFormat="1" ht="16.5" x14ac:dyDescent="0.25">
      <c r="A31" s="4"/>
      <c r="B31" s="26" t="s">
        <v>25</v>
      </c>
      <c r="C31" s="26"/>
      <c r="D31" s="26"/>
      <c r="F31" s="30" t="s">
        <v>26</v>
      </c>
      <c r="G31" s="30"/>
      <c r="H31" s="30"/>
    </row>
    <row r="32" spans="1:8" s="1" customFormat="1" ht="16.5" x14ac:dyDescent="0.25">
      <c r="B32" s="31" t="s">
        <v>27</v>
      </c>
      <c r="C32" s="31"/>
      <c r="D32" s="31"/>
      <c r="F32" s="32" t="s">
        <v>27</v>
      </c>
      <c r="G32" s="32"/>
      <c r="H32" s="32"/>
    </row>
    <row r="33" spans="4:8" s="1" customFormat="1" ht="16.5" x14ac:dyDescent="0.25">
      <c r="D33" s="2"/>
      <c r="F33" s="3"/>
      <c r="G33" s="3"/>
      <c r="H33" s="3"/>
    </row>
  </sheetData>
  <mergeCells count="16">
    <mergeCell ref="B31:D31"/>
    <mergeCell ref="F31:H31"/>
    <mergeCell ref="B32:D32"/>
    <mergeCell ref="F32:H32"/>
    <mergeCell ref="A7:H7"/>
    <mergeCell ref="C17:D17"/>
    <mergeCell ref="E17:F17"/>
    <mergeCell ref="A26:E26"/>
    <mergeCell ref="A27:E27"/>
    <mergeCell ref="A29:H29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32"/>
  <sheetViews>
    <sheetView topLeftCell="A19" zoomScaleNormal="100" workbookViewId="0">
      <selection activeCell="F19" sqref="F19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50.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93</v>
      </c>
      <c r="F4" s="29"/>
      <c r="G4" s="29"/>
      <c r="H4" s="29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99</v>
      </c>
      <c r="B7" s="33"/>
      <c r="C7" s="33"/>
      <c r="D7" s="33"/>
      <c r="E7" s="33"/>
      <c r="F7" s="33"/>
      <c r="G7" s="33"/>
      <c r="H7" s="33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 - CHI NHÁNH BÌNH DƯƠNG</v>
      </c>
      <c r="D14" s="6"/>
      <c r="F14" s="8"/>
      <c r="G14" s="8"/>
      <c r="H14" s="8"/>
      <c r="J14" s="7" t="s">
        <v>46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0304741634-003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Khu đô thị The Seasons Bình Dương, Phường Lái Thiêu, TP.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14</v>
      </c>
      <c r="F17" s="34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1.5" x14ac:dyDescent="0.25">
      <c r="A20" s="15">
        <v>1</v>
      </c>
      <c r="B20" s="16" t="s">
        <v>128</v>
      </c>
      <c r="C20" s="15" t="s">
        <v>86</v>
      </c>
      <c r="D20" s="17">
        <v>45933</v>
      </c>
      <c r="E20" s="18" t="s">
        <v>47</v>
      </c>
      <c r="F20" s="19">
        <v>879080</v>
      </c>
      <c r="G20" s="19">
        <v>70326</v>
      </c>
      <c r="H20" s="19">
        <f>+F20+G20</f>
        <v>949406</v>
      </c>
    </row>
    <row r="21" spans="1:8" ht="31.5" x14ac:dyDescent="0.25">
      <c r="A21" s="15">
        <v>2</v>
      </c>
      <c r="B21" s="16" t="s">
        <v>129</v>
      </c>
      <c r="C21" s="15" t="s">
        <v>86</v>
      </c>
      <c r="D21" s="17">
        <v>45939</v>
      </c>
      <c r="E21" s="18" t="s">
        <v>47</v>
      </c>
      <c r="F21" s="19">
        <v>1190660</v>
      </c>
      <c r="G21" s="19">
        <v>95253</v>
      </c>
      <c r="H21" s="19">
        <f t="shared" ref="H21:H22" si="0">+F21+G21</f>
        <v>1285913</v>
      </c>
    </row>
    <row r="22" spans="1:8" ht="31.5" x14ac:dyDescent="0.25">
      <c r="A22" s="15">
        <v>3</v>
      </c>
      <c r="B22" s="16" t="s">
        <v>130</v>
      </c>
      <c r="C22" s="15" t="s">
        <v>86</v>
      </c>
      <c r="D22" s="17">
        <v>45945</v>
      </c>
      <c r="E22" s="18" t="s">
        <v>47</v>
      </c>
      <c r="F22" s="19">
        <v>555290</v>
      </c>
      <c r="G22" s="19">
        <v>44423</v>
      </c>
      <c r="H22" s="19">
        <f t="shared" si="0"/>
        <v>599713</v>
      </c>
    </row>
    <row r="23" spans="1:8" ht="31.5" x14ac:dyDescent="0.25">
      <c r="A23" s="15">
        <v>4</v>
      </c>
      <c r="B23" s="16" t="s">
        <v>131</v>
      </c>
      <c r="C23" s="15" t="s">
        <v>86</v>
      </c>
      <c r="D23" s="17">
        <v>45952</v>
      </c>
      <c r="E23" s="18" t="s">
        <v>47</v>
      </c>
      <c r="F23" s="19">
        <v>1072050</v>
      </c>
      <c r="G23" s="19">
        <v>85764</v>
      </c>
      <c r="H23" s="19">
        <f>+F23+G23</f>
        <v>1157814</v>
      </c>
    </row>
    <row r="24" spans="1:8" ht="31.5" x14ac:dyDescent="0.25">
      <c r="A24" s="15">
        <v>5</v>
      </c>
      <c r="B24" s="16" t="s">
        <v>132</v>
      </c>
      <c r="C24" s="15" t="s">
        <v>86</v>
      </c>
      <c r="D24" s="17">
        <v>45952</v>
      </c>
      <c r="E24" s="18" t="s">
        <v>47</v>
      </c>
      <c r="F24" s="19">
        <v>1012060</v>
      </c>
      <c r="G24" s="19">
        <v>80965</v>
      </c>
      <c r="H24" s="19">
        <f t="shared" ref="H24" si="1">+F24+G24</f>
        <v>1093025</v>
      </c>
    </row>
    <row r="25" spans="1:8" s="21" customFormat="1" ht="35.25" customHeight="1" x14ac:dyDescent="0.2">
      <c r="A25" s="35" t="s">
        <v>23</v>
      </c>
      <c r="B25" s="36"/>
      <c r="C25" s="36"/>
      <c r="D25" s="36"/>
      <c r="E25" s="37"/>
      <c r="F25" s="20">
        <f>SUM(F20:F24)</f>
        <v>4709140</v>
      </c>
      <c r="G25" s="20">
        <f>SUM(G20:G24)</f>
        <v>376731</v>
      </c>
      <c r="H25" s="20">
        <f>SUM(H20:H24)</f>
        <v>5085871</v>
      </c>
    </row>
    <row r="26" spans="1:8" s="21" customFormat="1" ht="35.25" customHeight="1" x14ac:dyDescent="0.2">
      <c r="A26" s="38" t="s">
        <v>87</v>
      </c>
      <c r="B26" s="39"/>
      <c r="C26" s="39"/>
      <c r="D26" s="39"/>
      <c r="E26" s="40"/>
      <c r="F26" s="20">
        <f>ROUND(F25*0.07,0)</f>
        <v>329640</v>
      </c>
      <c r="G26" s="20">
        <f>ROUND(F26*0.08,0)</f>
        <v>26371</v>
      </c>
      <c r="H26" s="20">
        <f>F26+G26</f>
        <v>356011</v>
      </c>
    </row>
    <row r="28" spans="1:8" s="1" customFormat="1" ht="16.5" x14ac:dyDescent="0.25">
      <c r="A28" s="41" t="s">
        <v>24</v>
      </c>
      <c r="B28" s="41"/>
      <c r="C28" s="41"/>
      <c r="D28" s="41"/>
      <c r="E28" s="41"/>
      <c r="F28" s="41"/>
      <c r="G28" s="41"/>
      <c r="H28" s="41"/>
    </row>
    <row r="29" spans="1:8" s="1" customFormat="1" ht="16.5" x14ac:dyDescent="0.25">
      <c r="D29" s="2"/>
      <c r="F29" s="3"/>
      <c r="G29" s="3"/>
      <c r="H29" s="3"/>
    </row>
    <row r="30" spans="1:8" s="1" customFormat="1" ht="16.5" x14ac:dyDescent="0.25">
      <c r="A30" s="4"/>
      <c r="B30" s="26" t="s">
        <v>25</v>
      </c>
      <c r="C30" s="26"/>
      <c r="D30" s="26"/>
      <c r="F30" s="30" t="s">
        <v>26</v>
      </c>
      <c r="G30" s="30"/>
      <c r="H30" s="30"/>
    </row>
    <row r="31" spans="1:8" s="1" customFormat="1" ht="16.5" x14ac:dyDescent="0.25">
      <c r="B31" s="31" t="s">
        <v>27</v>
      </c>
      <c r="C31" s="31"/>
      <c r="D31" s="31"/>
      <c r="F31" s="32" t="s">
        <v>27</v>
      </c>
      <c r="G31" s="32"/>
      <c r="H31" s="32"/>
    </row>
    <row r="32" spans="1:8" s="1" customFormat="1" ht="16.5" x14ac:dyDescent="0.25">
      <c r="D32" s="2"/>
      <c r="F32" s="3"/>
      <c r="G32" s="3"/>
      <c r="H32" s="3"/>
    </row>
  </sheetData>
  <mergeCells count="16">
    <mergeCell ref="B30:D30"/>
    <mergeCell ref="F30:H30"/>
    <mergeCell ref="B31:D31"/>
    <mergeCell ref="F31:H31"/>
    <mergeCell ref="A7:H7"/>
    <mergeCell ref="C17:D17"/>
    <mergeCell ref="E17:F17"/>
    <mergeCell ref="A25:E25"/>
    <mergeCell ref="A26:E26"/>
    <mergeCell ref="A28:H28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28"/>
  <sheetViews>
    <sheetView topLeftCell="A13" zoomScaleNormal="100" workbookViewId="0">
      <selection activeCell="E20" sqref="E20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93</v>
      </c>
      <c r="F4" s="29"/>
      <c r="G4" s="29"/>
      <c r="H4" s="29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98</v>
      </c>
      <c r="B7" s="33"/>
      <c r="C7" s="33"/>
      <c r="D7" s="33"/>
      <c r="E7" s="33"/>
      <c r="F7" s="33"/>
      <c r="G7" s="33"/>
      <c r="H7" s="33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 - CHI NHÁNH ĐÀ NẴNG</v>
      </c>
      <c r="D14" s="6"/>
      <c r="F14" s="8"/>
      <c r="G14" s="8"/>
      <c r="H14" s="8"/>
      <c r="J14" s="7" t="s">
        <v>54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0304741634-009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06 đường Nại Nam, Phường Hòa Cường, Thành phố Đà Nẵng,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14</v>
      </c>
      <c r="F17" s="34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1.5" x14ac:dyDescent="0.25">
      <c r="A20" s="15">
        <v>1</v>
      </c>
      <c r="B20" s="16" t="s">
        <v>127</v>
      </c>
      <c r="C20" s="15" t="s">
        <v>86</v>
      </c>
      <c r="D20" s="17">
        <v>45938</v>
      </c>
      <c r="E20" s="18" t="s">
        <v>55</v>
      </c>
      <c r="F20" s="19">
        <v>2381320</v>
      </c>
      <c r="G20" s="19">
        <v>190506</v>
      </c>
      <c r="H20" s="19">
        <f>+F20+G20</f>
        <v>2571826</v>
      </c>
    </row>
    <row r="21" spans="1:8" s="21" customFormat="1" ht="35.25" customHeight="1" x14ac:dyDescent="0.2">
      <c r="A21" s="35" t="s">
        <v>23</v>
      </c>
      <c r="B21" s="36"/>
      <c r="C21" s="36"/>
      <c r="D21" s="36"/>
      <c r="E21" s="37"/>
      <c r="F21" s="20">
        <f>SUM(F20:F20)</f>
        <v>2381320</v>
      </c>
      <c r="G21" s="20">
        <f>SUM(G20:G20)</f>
        <v>190506</v>
      </c>
      <c r="H21" s="20">
        <f>SUM(H20:H20)</f>
        <v>2571826</v>
      </c>
    </row>
    <row r="22" spans="1:8" s="21" customFormat="1" ht="35.25" customHeight="1" x14ac:dyDescent="0.2">
      <c r="A22" s="38" t="s">
        <v>87</v>
      </c>
      <c r="B22" s="39"/>
      <c r="C22" s="39"/>
      <c r="D22" s="39"/>
      <c r="E22" s="40"/>
      <c r="F22" s="20">
        <f>ROUND(F21*0.07,0)</f>
        <v>166692</v>
      </c>
      <c r="G22" s="20">
        <f>ROUND(F22*0.08,0)</f>
        <v>13335</v>
      </c>
      <c r="H22" s="20">
        <f>F22+G22</f>
        <v>180027</v>
      </c>
    </row>
    <row r="24" spans="1:8" s="1" customFormat="1" ht="16.5" x14ac:dyDescent="0.25">
      <c r="A24" s="41" t="s">
        <v>24</v>
      </c>
      <c r="B24" s="41"/>
      <c r="C24" s="41"/>
      <c r="D24" s="41"/>
      <c r="E24" s="41"/>
      <c r="F24" s="41"/>
      <c r="G24" s="41"/>
      <c r="H24" s="41"/>
    </row>
    <row r="25" spans="1:8" s="1" customFormat="1" ht="16.5" x14ac:dyDescent="0.25">
      <c r="D25" s="2"/>
      <c r="F25" s="3"/>
      <c r="G25" s="3"/>
      <c r="H25" s="3"/>
    </row>
    <row r="26" spans="1:8" s="1" customFormat="1" ht="16.5" x14ac:dyDescent="0.25">
      <c r="A26" s="4"/>
      <c r="B26" s="26" t="s">
        <v>25</v>
      </c>
      <c r="C26" s="26"/>
      <c r="D26" s="26"/>
      <c r="F26" s="30" t="s">
        <v>26</v>
      </c>
      <c r="G26" s="30"/>
      <c r="H26" s="30"/>
    </row>
    <row r="27" spans="1:8" s="1" customFormat="1" ht="16.5" x14ac:dyDescent="0.25">
      <c r="B27" s="31" t="s">
        <v>27</v>
      </c>
      <c r="C27" s="31"/>
      <c r="D27" s="31"/>
      <c r="F27" s="32" t="s">
        <v>27</v>
      </c>
      <c r="G27" s="32"/>
      <c r="H27" s="32"/>
    </row>
    <row r="28" spans="1:8" s="1" customFormat="1" ht="16.5" x14ac:dyDescent="0.25">
      <c r="D28" s="2"/>
      <c r="F28" s="3"/>
      <c r="G28" s="3"/>
      <c r="H28" s="3"/>
    </row>
  </sheetData>
  <mergeCells count="16">
    <mergeCell ref="A6:H6"/>
    <mergeCell ref="B1:D1"/>
    <mergeCell ref="E1:H1"/>
    <mergeCell ref="B2:D2"/>
    <mergeCell ref="E2:H2"/>
    <mergeCell ref="E4:H4"/>
    <mergeCell ref="B26:D26"/>
    <mergeCell ref="F26:H26"/>
    <mergeCell ref="B27:D27"/>
    <mergeCell ref="F27:H27"/>
    <mergeCell ref="A7:H7"/>
    <mergeCell ref="C17:D17"/>
    <mergeCell ref="E17:F17"/>
    <mergeCell ref="A21:E21"/>
    <mergeCell ref="A22:E22"/>
    <mergeCell ref="A24:H2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30"/>
  <sheetViews>
    <sheetView topLeftCell="A17" zoomScaleNormal="100" workbookViewId="0">
      <selection activeCell="A19" sqref="A19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50.87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93</v>
      </c>
      <c r="F4" s="29"/>
      <c r="G4" s="29"/>
      <c r="H4" s="29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97</v>
      </c>
      <c r="B7" s="33"/>
      <c r="C7" s="33"/>
      <c r="D7" s="33"/>
      <c r="E7" s="33"/>
      <c r="F7" s="33"/>
      <c r="G7" s="33"/>
      <c r="H7" s="33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 - CHI NHÁNH ĐỒNG NAI</v>
      </c>
      <c r="D14" s="6"/>
      <c r="F14" s="8"/>
      <c r="G14" s="8"/>
      <c r="H14" s="8"/>
      <c r="J14" s="7" t="s">
        <v>50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0304741634-001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Lô B-03 Khu thương mại Amata, Quốc lộ 1A, Phường Long Bình, Tỉnh Đồng Nai,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14</v>
      </c>
      <c r="F17" s="34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1.5" x14ac:dyDescent="0.25">
      <c r="A20" s="15">
        <v>1</v>
      </c>
      <c r="B20" s="16" t="s">
        <v>124</v>
      </c>
      <c r="C20" s="15" t="s">
        <v>86</v>
      </c>
      <c r="D20" s="17">
        <v>45940</v>
      </c>
      <c r="E20" s="18" t="s">
        <v>51</v>
      </c>
      <c r="F20" s="19">
        <v>1590160</v>
      </c>
      <c r="G20" s="19">
        <v>127213</v>
      </c>
      <c r="H20" s="19">
        <f>+F20+G20</f>
        <v>1717373</v>
      </c>
    </row>
    <row r="21" spans="1:8" ht="31.5" x14ac:dyDescent="0.25">
      <c r="A21" s="15">
        <v>2</v>
      </c>
      <c r="B21" s="16" t="s">
        <v>125</v>
      </c>
      <c r="C21" s="15" t="s">
        <v>86</v>
      </c>
      <c r="D21" s="17">
        <v>45955</v>
      </c>
      <c r="E21" s="18" t="s">
        <v>51</v>
      </c>
      <c r="F21" s="19">
        <v>1597345</v>
      </c>
      <c r="G21" s="19">
        <v>127788</v>
      </c>
      <c r="H21" s="19">
        <f>+F21+G21</f>
        <v>1725133</v>
      </c>
    </row>
    <row r="22" spans="1:8" ht="31.5" x14ac:dyDescent="0.25">
      <c r="A22" s="15">
        <v>3</v>
      </c>
      <c r="B22" s="16" t="s">
        <v>126</v>
      </c>
      <c r="C22" s="15" t="s">
        <v>86</v>
      </c>
      <c r="D22" s="17">
        <v>45961</v>
      </c>
      <c r="E22" s="18" t="s">
        <v>51</v>
      </c>
      <c r="F22" s="19">
        <v>1061320</v>
      </c>
      <c r="G22" s="19">
        <v>84906</v>
      </c>
      <c r="H22" s="19">
        <f t="shared" ref="H22" si="0">+F22+G22</f>
        <v>1146226</v>
      </c>
    </row>
    <row r="23" spans="1:8" s="21" customFormat="1" ht="35.25" customHeight="1" x14ac:dyDescent="0.2">
      <c r="A23" s="35" t="s">
        <v>23</v>
      </c>
      <c r="B23" s="36"/>
      <c r="C23" s="36"/>
      <c r="D23" s="36"/>
      <c r="E23" s="37"/>
      <c r="F23" s="20">
        <f>SUM(F20:F22)</f>
        <v>4248825</v>
      </c>
      <c r="G23" s="20">
        <f>SUM(G20:G22)</f>
        <v>339907</v>
      </c>
      <c r="H23" s="20">
        <f>SUM(H20:H22)</f>
        <v>4588732</v>
      </c>
    </row>
    <row r="24" spans="1:8" s="21" customFormat="1" ht="35.25" customHeight="1" x14ac:dyDescent="0.2">
      <c r="A24" s="38" t="s">
        <v>87</v>
      </c>
      <c r="B24" s="39"/>
      <c r="C24" s="39"/>
      <c r="D24" s="39"/>
      <c r="E24" s="40"/>
      <c r="F24" s="20">
        <f>ROUND(F23*0.07,0)</f>
        <v>297418</v>
      </c>
      <c r="G24" s="20">
        <f>ROUND(F24*0.08,0)</f>
        <v>23793</v>
      </c>
      <c r="H24" s="20">
        <f>F24+G24</f>
        <v>321211</v>
      </c>
    </row>
    <row r="26" spans="1:8" s="1" customFormat="1" ht="16.5" x14ac:dyDescent="0.25">
      <c r="A26" s="41" t="s">
        <v>24</v>
      </c>
      <c r="B26" s="41"/>
      <c r="C26" s="41"/>
      <c r="D26" s="41"/>
      <c r="E26" s="41"/>
      <c r="F26" s="41"/>
      <c r="G26" s="41"/>
      <c r="H26" s="41"/>
    </row>
    <row r="27" spans="1:8" s="1" customFormat="1" ht="16.5" x14ac:dyDescent="0.25">
      <c r="D27" s="2"/>
      <c r="F27" s="3"/>
      <c r="G27" s="3"/>
      <c r="H27" s="3"/>
    </row>
    <row r="28" spans="1:8" s="1" customFormat="1" ht="16.5" x14ac:dyDescent="0.25">
      <c r="A28" s="4"/>
      <c r="B28" s="26" t="s">
        <v>25</v>
      </c>
      <c r="C28" s="26"/>
      <c r="D28" s="26"/>
      <c r="F28" s="30" t="s">
        <v>26</v>
      </c>
      <c r="G28" s="30"/>
      <c r="H28" s="30"/>
    </row>
    <row r="29" spans="1:8" s="1" customFormat="1" ht="16.5" x14ac:dyDescent="0.25">
      <c r="B29" s="31" t="s">
        <v>27</v>
      </c>
      <c r="C29" s="31"/>
      <c r="D29" s="31"/>
      <c r="F29" s="32" t="s">
        <v>27</v>
      </c>
      <c r="G29" s="32"/>
      <c r="H29" s="32"/>
    </row>
    <row r="30" spans="1:8" s="1" customFormat="1" ht="16.5" x14ac:dyDescent="0.25">
      <c r="D30" s="2"/>
      <c r="F30" s="3"/>
      <c r="G30" s="3"/>
      <c r="H30" s="3"/>
    </row>
  </sheetData>
  <mergeCells count="16">
    <mergeCell ref="A6:H6"/>
    <mergeCell ref="B1:D1"/>
    <mergeCell ref="E1:H1"/>
    <mergeCell ref="B2:D2"/>
    <mergeCell ref="E2:H2"/>
    <mergeCell ref="E4:H4"/>
    <mergeCell ref="B28:D28"/>
    <mergeCell ref="F28:H28"/>
    <mergeCell ref="B29:D29"/>
    <mergeCell ref="F29:H29"/>
    <mergeCell ref="A7:H7"/>
    <mergeCell ref="C17:D17"/>
    <mergeCell ref="E17:F17"/>
    <mergeCell ref="A23:E23"/>
    <mergeCell ref="A24:E24"/>
    <mergeCell ref="A26:H26"/>
  </mergeCells>
  <printOptions horizontalCentered="1"/>
  <pageMargins left="0.7" right="0.7" top="0.5" bottom="0.5" header="0.3" footer="0.3"/>
  <pageSetup paperSize="9" scale="5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0"/>
  <sheetViews>
    <sheetView topLeftCell="A19" zoomScaleNormal="100" workbookViewId="0">
      <selection activeCell="H20" sqref="H20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93</v>
      </c>
      <c r="F4" s="29"/>
      <c r="G4" s="29"/>
      <c r="H4" s="29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96</v>
      </c>
      <c r="B7" s="33"/>
      <c r="C7" s="33"/>
      <c r="D7" s="33"/>
      <c r="E7" s="33"/>
      <c r="F7" s="33"/>
      <c r="G7" s="33"/>
      <c r="H7" s="33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</v>
      </c>
      <c r="D14" s="6"/>
      <c r="F14" s="8"/>
      <c r="G14" s="8"/>
      <c r="H14" s="8"/>
      <c r="J14" s="7" t="s">
        <v>66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469, Đường Nguyễn Hữu Thọ, Phường Tân Hưng, Thành phố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14</v>
      </c>
      <c r="F17" s="34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5.25" customHeight="1" x14ac:dyDescent="0.25">
      <c r="A20" s="15">
        <v>1</v>
      </c>
      <c r="B20" s="16" t="s">
        <v>121</v>
      </c>
      <c r="C20" s="15" t="s">
        <v>86</v>
      </c>
      <c r="D20" s="17">
        <v>45933</v>
      </c>
      <c r="E20" s="18" t="s">
        <v>67</v>
      </c>
      <c r="F20" s="19">
        <v>555290</v>
      </c>
      <c r="G20" s="19">
        <v>44423</v>
      </c>
      <c r="H20" s="19">
        <f>+F20+G20</f>
        <v>599713</v>
      </c>
    </row>
    <row r="21" spans="1:8" ht="35.25" customHeight="1" x14ac:dyDescent="0.25">
      <c r="A21" s="15">
        <v>2</v>
      </c>
      <c r="B21" s="16" t="s">
        <v>122</v>
      </c>
      <c r="C21" s="15" t="s">
        <v>86</v>
      </c>
      <c r="D21" s="17">
        <v>45950</v>
      </c>
      <c r="E21" s="18" t="s">
        <v>67</v>
      </c>
      <c r="F21" s="19">
        <v>1110580</v>
      </c>
      <c r="G21" s="19">
        <v>88846</v>
      </c>
      <c r="H21" s="19">
        <f t="shared" ref="H21:H22" si="0">+F21+G21</f>
        <v>1199426</v>
      </c>
    </row>
    <row r="22" spans="1:8" ht="35.25" customHeight="1" x14ac:dyDescent="0.25">
      <c r="A22" s="15">
        <v>3</v>
      </c>
      <c r="B22" s="16" t="s">
        <v>123</v>
      </c>
      <c r="C22" s="15" t="s">
        <v>88</v>
      </c>
      <c r="D22" s="17">
        <v>45961</v>
      </c>
      <c r="E22" s="18" t="s">
        <v>67</v>
      </c>
      <c r="F22" s="19">
        <v>-869199</v>
      </c>
      <c r="G22" s="19">
        <v>-69536</v>
      </c>
      <c r="H22" s="19">
        <f t="shared" si="0"/>
        <v>-938735</v>
      </c>
    </row>
    <row r="23" spans="1:8" s="21" customFormat="1" ht="35.25" customHeight="1" x14ac:dyDescent="0.2">
      <c r="A23" s="35" t="s">
        <v>23</v>
      </c>
      <c r="B23" s="36"/>
      <c r="C23" s="36"/>
      <c r="D23" s="36"/>
      <c r="E23" s="37"/>
      <c r="F23" s="20">
        <f>SUM(F20:F22)</f>
        <v>796671</v>
      </c>
      <c r="G23" s="20">
        <f>SUM(G20:G22)</f>
        <v>63733</v>
      </c>
      <c r="H23" s="20">
        <f>SUM(H20:H22)</f>
        <v>860404</v>
      </c>
    </row>
    <row r="24" spans="1:8" s="21" customFormat="1" ht="35.25" customHeight="1" x14ac:dyDescent="0.2">
      <c r="A24" s="38" t="s">
        <v>87</v>
      </c>
      <c r="B24" s="39"/>
      <c r="C24" s="39"/>
      <c r="D24" s="39"/>
      <c r="E24" s="40"/>
      <c r="F24" s="20">
        <f>ROUND(F23*0.07,0)</f>
        <v>55767</v>
      </c>
      <c r="G24" s="20">
        <f>ROUND(F24*0.08,0)</f>
        <v>4461</v>
      </c>
      <c r="H24" s="20">
        <f>F24+G24</f>
        <v>60228</v>
      </c>
    </row>
    <row r="26" spans="1:8" s="1" customFormat="1" ht="16.5" x14ac:dyDescent="0.25">
      <c r="A26" s="41" t="s">
        <v>24</v>
      </c>
      <c r="B26" s="41"/>
      <c r="C26" s="41"/>
      <c r="D26" s="41"/>
      <c r="E26" s="41"/>
      <c r="F26" s="41"/>
      <c r="G26" s="41"/>
      <c r="H26" s="41"/>
    </row>
    <row r="27" spans="1:8" s="1" customFormat="1" ht="16.5" x14ac:dyDescent="0.25">
      <c r="D27" s="2"/>
      <c r="F27" s="3"/>
      <c r="G27" s="3"/>
      <c r="H27" s="3"/>
    </row>
    <row r="28" spans="1:8" s="1" customFormat="1" ht="16.5" x14ac:dyDescent="0.25">
      <c r="A28" s="4"/>
      <c r="B28" s="26" t="s">
        <v>25</v>
      </c>
      <c r="C28" s="26"/>
      <c r="D28" s="26"/>
      <c r="F28" s="30" t="s">
        <v>26</v>
      </c>
      <c r="G28" s="30"/>
      <c r="H28" s="30"/>
    </row>
    <row r="29" spans="1:8" s="1" customFormat="1" ht="16.5" x14ac:dyDescent="0.25">
      <c r="B29" s="31" t="s">
        <v>27</v>
      </c>
      <c r="C29" s="31"/>
      <c r="D29" s="31"/>
      <c r="F29" s="32" t="s">
        <v>27</v>
      </c>
      <c r="G29" s="32"/>
      <c r="H29" s="32"/>
    </row>
    <row r="30" spans="1:8" s="1" customFormat="1" ht="16.5" x14ac:dyDescent="0.25">
      <c r="D30" s="2"/>
      <c r="F30" s="3"/>
      <c r="G30" s="3"/>
      <c r="H30" s="3"/>
    </row>
  </sheetData>
  <mergeCells count="16">
    <mergeCell ref="B28:D28"/>
    <mergeCell ref="F28:H28"/>
    <mergeCell ref="B29:D29"/>
    <mergeCell ref="F29:H29"/>
    <mergeCell ref="A7:H7"/>
    <mergeCell ref="C17:D17"/>
    <mergeCell ref="E17:F17"/>
    <mergeCell ref="A23:E23"/>
    <mergeCell ref="A24:E24"/>
    <mergeCell ref="A26:H26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42"/>
  <sheetViews>
    <sheetView topLeftCell="A30" zoomScaleNormal="100" workbookViewId="0">
      <selection activeCell="F22" sqref="F22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93</v>
      </c>
      <c r="F4" s="29"/>
      <c r="G4" s="29"/>
      <c r="H4" s="29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95</v>
      </c>
      <c r="B7" s="33"/>
      <c r="C7" s="33"/>
      <c r="D7" s="33"/>
      <c r="E7" s="33"/>
      <c r="F7" s="33"/>
      <c r="G7" s="33"/>
      <c r="H7" s="33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</v>
      </c>
      <c r="D14" s="6"/>
      <c r="F14" s="8"/>
      <c r="G14" s="8"/>
      <c r="H14" s="8"/>
      <c r="J14" s="7" t="s">
        <v>66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469, Đường Nguyễn Hữu Thọ, Phường Tân Hưng, Thành phố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14</v>
      </c>
      <c r="F17" s="34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5.25" customHeight="1" x14ac:dyDescent="0.25">
      <c r="A20" s="15">
        <v>1</v>
      </c>
      <c r="B20" s="16" t="s">
        <v>108</v>
      </c>
      <c r="C20" s="15" t="s">
        <v>86</v>
      </c>
      <c r="D20" s="17">
        <v>45934</v>
      </c>
      <c r="E20" s="18" t="s">
        <v>67</v>
      </c>
      <c r="F20" s="19">
        <v>1110580</v>
      </c>
      <c r="G20" s="19">
        <v>88846</v>
      </c>
      <c r="H20" s="19">
        <f>+F20+G20</f>
        <v>1199426</v>
      </c>
    </row>
    <row r="21" spans="1:8" ht="35.25" customHeight="1" x14ac:dyDescent="0.25">
      <c r="A21" s="15">
        <v>2</v>
      </c>
      <c r="B21" s="16" t="s">
        <v>109</v>
      </c>
      <c r="C21" s="15" t="s">
        <v>86</v>
      </c>
      <c r="D21" s="17">
        <v>45934</v>
      </c>
      <c r="E21" s="18" t="s">
        <v>67</v>
      </c>
      <c r="F21" s="19">
        <v>1190660</v>
      </c>
      <c r="G21" s="19">
        <v>95253</v>
      </c>
      <c r="H21" s="19">
        <f t="shared" ref="H21:H34" si="0">+F21+G21</f>
        <v>1285913</v>
      </c>
    </row>
    <row r="22" spans="1:8" ht="35.25" customHeight="1" x14ac:dyDescent="0.25">
      <c r="A22" s="15">
        <v>3</v>
      </c>
      <c r="B22" s="16" t="s">
        <v>110</v>
      </c>
      <c r="C22" s="15" t="s">
        <v>86</v>
      </c>
      <c r="D22" s="17">
        <v>45940</v>
      </c>
      <c r="E22" s="18" t="s">
        <v>67</v>
      </c>
      <c r="F22" s="19">
        <v>2688660</v>
      </c>
      <c r="G22" s="19">
        <v>215093</v>
      </c>
      <c r="H22" s="19">
        <f t="shared" si="0"/>
        <v>2903753</v>
      </c>
    </row>
    <row r="23" spans="1:8" ht="35.25" customHeight="1" x14ac:dyDescent="0.25">
      <c r="A23" s="15">
        <v>4</v>
      </c>
      <c r="B23" s="16" t="s">
        <v>110</v>
      </c>
      <c r="C23" s="15" t="s">
        <v>86</v>
      </c>
      <c r="D23" s="17">
        <v>45940</v>
      </c>
      <c r="E23" s="18" t="s">
        <v>67</v>
      </c>
      <c r="F23" s="19">
        <v>89300</v>
      </c>
      <c r="G23" s="19">
        <v>7144</v>
      </c>
      <c r="H23" s="19">
        <f t="shared" ref="H23:H30" si="1">+F23+G23</f>
        <v>96444</v>
      </c>
    </row>
    <row r="24" spans="1:8" ht="35.25" customHeight="1" x14ac:dyDescent="0.25">
      <c r="A24" s="15">
        <v>5</v>
      </c>
      <c r="B24" s="16" t="s">
        <v>111</v>
      </c>
      <c r="C24" s="15" t="s">
        <v>86</v>
      </c>
      <c r="D24" s="17">
        <v>45940</v>
      </c>
      <c r="E24" s="18" t="s">
        <v>67</v>
      </c>
      <c r="F24" s="19">
        <v>1110580</v>
      </c>
      <c r="G24" s="19">
        <v>88846</v>
      </c>
      <c r="H24" s="19">
        <f t="shared" si="1"/>
        <v>1199426</v>
      </c>
    </row>
    <row r="25" spans="1:8" ht="35.25" customHeight="1" x14ac:dyDescent="0.25">
      <c r="A25" s="15">
        <v>6</v>
      </c>
      <c r="B25" s="16" t="s">
        <v>112</v>
      </c>
      <c r="C25" s="15" t="s">
        <v>86</v>
      </c>
      <c r="D25" s="17">
        <v>45940</v>
      </c>
      <c r="E25" s="18" t="s">
        <v>67</v>
      </c>
      <c r="F25" s="19">
        <v>1072050</v>
      </c>
      <c r="G25" s="19">
        <v>85764</v>
      </c>
      <c r="H25" s="19">
        <f t="shared" si="1"/>
        <v>1157814</v>
      </c>
    </row>
    <row r="26" spans="1:8" ht="35.25" customHeight="1" x14ac:dyDescent="0.25">
      <c r="A26" s="15">
        <v>7</v>
      </c>
      <c r="B26" s="16" t="s">
        <v>113</v>
      </c>
      <c r="C26" s="15" t="s">
        <v>86</v>
      </c>
      <c r="D26" s="17">
        <v>45940</v>
      </c>
      <c r="E26" s="18" t="s">
        <v>67</v>
      </c>
      <c r="F26" s="19">
        <v>536025</v>
      </c>
      <c r="G26" s="19">
        <v>42882</v>
      </c>
      <c r="H26" s="19">
        <f t="shared" si="1"/>
        <v>578907</v>
      </c>
    </row>
    <row r="27" spans="1:8" ht="35.25" customHeight="1" x14ac:dyDescent="0.25">
      <c r="A27" s="15">
        <v>8</v>
      </c>
      <c r="B27" s="16" t="s">
        <v>114</v>
      </c>
      <c r="C27" s="15" t="s">
        <v>86</v>
      </c>
      <c r="D27" s="17">
        <v>45944</v>
      </c>
      <c r="E27" s="18" t="s">
        <v>67</v>
      </c>
      <c r="F27" s="19">
        <v>446500</v>
      </c>
      <c r="G27" s="19">
        <v>35720</v>
      </c>
      <c r="H27" s="19">
        <f t="shared" si="1"/>
        <v>482220</v>
      </c>
    </row>
    <row r="28" spans="1:8" ht="35.25" customHeight="1" x14ac:dyDescent="0.25">
      <c r="A28" s="15">
        <v>9</v>
      </c>
      <c r="B28" s="16" t="s">
        <v>114</v>
      </c>
      <c r="C28" s="15" t="s">
        <v>86</v>
      </c>
      <c r="D28" s="17">
        <v>45944</v>
      </c>
      <c r="E28" s="18" t="s">
        <v>67</v>
      </c>
      <c r="F28" s="19">
        <v>4176755</v>
      </c>
      <c r="G28" s="19">
        <v>334140</v>
      </c>
      <c r="H28" s="19">
        <f t="shared" si="1"/>
        <v>4510895</v>
      </c>
    </row>
    <row r="29" spans="1:8" ht="35.25" customHeight="1" x14ac:dyDescent="0.25">
      <c r="A29" s="15">
        <v>10</v>
      </c>
      <c r="B29" s="16" t="s">
        <v>115</v>
      </c>
      <c r="C29" s="15" t="s">
        <v>86</v>
      </c>
      <c r="D29" s="17">
        <v>45948</v>
      </c>
      <c r="E29" s="18" t="s">
        <v>67</v>
      </c>
      <c r="F29" s="19">
        <v>9863065</v>
      </c>
      <c r="G29" s="19">
        <v>789045</v>
      </c>
      <c r="H29" s="19">
        <f t="shared" si="1"/>
        <v>10652110</v>
      </c>
    </row>
    <row r="30" spans="1:8" ht="35.25" customHeight="1" x14ac:dyDescent="0.25">
      <c r="A30" s="15">
        <v>11</v>
      </c>
      <c r="B30" s="16" t="s">
        <v>116</v>
      </c>
      <c r="C30" s="15" t="s">
        <v>86</v>
      </c>
      <c r="D30" s="17">
        <v>45955</v>
      </c>
      <c r="E30" s="18" t="s">
        <v>67</v>
      </c>
      <c r="F30" s="19">
        <v>1110580</v>
      </c>
      <c r="G30" s="19">
        <v>88846</v>
      </c>
      <c r="H30" s="19">
        <f t="shared" si="1"/>
        <v>1199426</v>
      </c>
    </row>
    <row r="31" spans="1:8" ht="35.25" customHeight="1" x14ac:dyDescent="0.25">
      <c r="A31" s="15">
        <v>12</v>
      </c>
      <c r="B31" s="16" t="s">
        <v>117</v>
      </c>
      <c r="C31" s="15" t="s">
        <v>86</v>
      </c>
      <c r="D31" s="17">
        <v>45961</v>
      </c>
      <c r="E31" s="18" t="s">
        <v>67</v>
      </c>
      <c r="F31" s="19">
        <v>1072050</v>
      </c>
      <c r="G31" s="19">
        <v>85764</v>
      </c>
      <c r="H31" s="19">
        <f t="shared" si="0"/>
        <v>1157814</v>
      </c>
    </row>
    <row r="32" spans="1:8" ht="35.25" customHeight="1" x14ac:dyDescent="0.25">
      <c r="A32" s="15">
        <v>13</v>
      </c>
      <c r="B32" s="16" t="s">
        <v>118</v>
      </c>
      <c r="C32" s="15" t="s">
        <v>86</v>
      </c>
      <c r="D32" s="17">
        <v>45961</v>
      </c>
      <c r="E32" s="18" t="s">
        <v>67</v>
      </c>
      <c r="F32" s="19">
        <v>1072050</v>
      </c>
      <c r="G32" s="19">
        <v>85764</v>
      </c>
      <c r="H32" s="19">
        <f t="shared" si="0"/>
        <v>1157814</v>
      </c>
    </row>
    <row r="33" spans="1:8" ht="35.25" customHeight="1" x14ac:dyDescent="0.25">
      <c r="A33" s="15">
        <v>14</v>
      </c>
      <c r="B33" s="16" t="s">
        <v>119</v>
      </c>
      <c r="C33" s="15" t="s">
        <v>86</v>
      </c>
      <c r="D33" s="17">
        <v>45961</v>
      </c>
      <c r="E33" s="18" t="s">
        <v>67</v>
      </c>
      <c r="F33" s="19">
        <v>3096170</v>
      </c>
      <c r="G33" s="19">
        <v>247694</v>
      </c>
      <c r="H33" s="19">
        <f t="shared" si="0"/>
        <v>3343864</v>
      </c>
    </row>
    <row r="34" spans="1:8" ht="35.25" customHeight="1" x14ac:dyDescent="0.25">
      <c r="A34" s="15">
        <v>15</v>
      </c>
      <c r="B34" s="15" t="s">
        <v>120</v>
      </c>
      <c r="C34" s="15" t="s">
        <v>86</v>
      </c>
      <c r="D34" s="17">
        <v>45961</v>
      </c>
      <c r="E34" s="18" t="s">
        <v>67</v>
      </c>
      <c r="F34" s="19">
        <v>536025</v>
      </c>
      <c r="G34" s="19">
        <v>42882</v>
      </c>
      <c r="H34" s="19">
        <f t="shared" si="0"/>
        <v>578907</v>
      </c>
    </row>
    <row r="35" spans="1:8" s="21" customFormat="1" ht="35.25" customHeight="1" x14ac:dyDescent="0.2">
      <c r="A35" s="35" t="s">
        <v>23</v>
      </c>
      <c r="B35" s="36"/>
      <c r="C35" s="36"/>
      <c r="D35" s="36"/>
      <c r="E35" s="37"/>
      <c r="F35" s="20">
        <f>SUM(F20:F34)</f>
        <v>29171050</v>
      </c>
      <c r="G35" s="20">
        <f>SUM(G20:G34)</f>
        <v>2333683</v>
      </c>
      <c r="H35" s="20">
        <f>SUM(H20:H34)</f>
        <v>31504733</v>
      </c>
    </row>
    <row r="36" spans="1:8" s="21" customFormat="1" ht="35.25" customHeight="1" x14ac:dyDescent="0.2">
      <c r="A36" s="38" t="s">
        <v>87</v>
      </c>
      <c r="B36" s="39"/>
      <c r="C36" s="39"/>
      <c r="D36" s="39"/>
      <c r="E36" s="40"/>
      <c r="F36" s="20">
        <f>ROUND(F35*0.07,0)</f>
        <v>2041974</v>
      </c>
      <c r="G36" s="20">
        <f>ROUND(F36*0.08,0)</f>
        <v>163358</v>
      </c>
      <c r="H36" s="20">
        <f>F36+G36</f>
        <v>2205332</v>
      </c>
    </row>
    <row r="38" spans="1:8" s="1" customFormat="1" ht="16.5" x14ac:dyDescent="0.25">
      <c r="A38" s="41" t="s">
        <v>24</v>
      </c>
      <c r="B38" s="41"/>
      <c r="C38" s="41"/>
      <c r="D38" s="41"/>
      <c r="E38" s="41"/>
      <c r="F38" s="41"/>
      <c r="G38" s="41"/>
      <c r="H38" s="41"/>
    </row>
    <row r="39" spans="1:8" s="1" customFormat="1" ht="16.5" x14ac:dyDescent="0.25">
      <c r="D39" s="2"/>
      <c r="F39" s="3"/>
      <c r="G39" s="3"/>
      <c r="H39" s="3"/>
    </row>
    <row r="40" spans="1:8" s="1" customFormat="1" ht="16.5" x14ac:dyDescent="0.25">
      <c r="A40" s="4"/>
      <c r="B40" s="26" t="s">
        <v>25</v>
      </c>
      <c r="C40" s="26"/>
      <c r="D40" s="26"/>
      <c r="F40" s="30" t="s">
        <v>26</v>
      </c>
      <c r="G40" s="30"/>
      <c r="H40" s="30"/>
    </row>
    <row r="41" spans="1:8" s="1" customFormat="1" ht="16.5" x14ac:dyDescent="0.25">
      <c r="B41" s="31" t="s">
        <v>27</v>
      </c>
      <c r="C41" s="31"/>
      <c r="D41" s="31"/>
      <c r="F41" s="32" t="s">
        <v>27</v>
      </c>
      <c r="G41" s="32"/>
      <c r="H41" s="32"/>
    </row>
    <row r="42" spans="1:8" s="1" customFormat="1" ht="16.5" x14ac:dyDescent="0.25">
      <c r="D42" s="2"/>
      <c r="F42" s="3"/>
      <c r="G42" s="3"/>
      <c r="H42" s="3"/>
    </row>
  </sheetData>
  <mergeCells count="16">
    <mergeCell ref="B40:D40"/>
    <mergeCell ref="F40:H40"/>
    <mergeCell ref="B41:D41"/>
    <mergeCell ref="F41:H41"/>
    <mergeCell ref="A7:H7"/>
    <mergeCell ref="C17:D17"/>
    <mergeCell ref="E17:F17"/>
    <mergeCell ref="A35:E35"/>
    <mergeCell ref="A36:E36"/>
    <mergeCell ref="A38:H38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5"/>
  <sheetViews>
    <sheetView workbookViewId="0">
      <selection activeCell="A8" sqref="A8"/>
    </sheetView>
  </sheetViews>
  <sheetFormatPr defaultRowHeight="14.25" x14ac:dyDescent="0.2"/>
  <cols>
    <col min="1" max="1" width="9" bestFit="1" customWidth="1"/>
    <col min="2" max="2" width="74.125" bestFit="1" customWidth="1"/>
    <col min="3" max="3" width="12.625" bestFit="1" customWidth="1"/>
    <col min="4" max="4" width="80.875" bestFit="1" customWidth="1"/>
  </cols>
  <sheetData>
    <row r="1" spans="1:4" ht="21" x14ac:dyDescent="0.2">
      <c r="A1" s="24" t="s">
        <v>28</v>
      </c>
      <c r="B1" s="24" t="s">
        <v>19</v>
      </c>
      <c r="C1" s="24" t="s">
        <v>29</v>
      </c>
      <c r="D1" s="24" t="s">
        <v>30</v>
      </c>
    </row>
    <row r="2" spans="1:4" x14ac:dyDescent="0.2">
      <c r="A2" s="25" t="s">
        <v>13</v>
      </c>
      <c r="B2" s="25" t="s">
        <v>31</v>
      </c>
      <c r="C2" s="25" t="s">
        <v>32</v>
      </c>
      <c r="D2" s="25" t="s">
        <v>33</v>
      </c>
    </row>
    <row r="3" spans="1:4" x14ac:dyDescent="0.2">
      <c r="A3" s="25" t="s">
        <v>34</v>
      </c>
      <c r="B3" s="25" t="s">
        <v>35</v>
      </c>
      <c r="C3" s="25" t="s">
        <v>36</v>
      </c>
      <c r="D3" s="25" t="s">
        <v>37</v>
      </c>
    </row>
    <row r="4" spans="1:4" x14ac:dyDescent="0.2">
      <c r="A4" s="25" t="s">
        <v>38</v>
      </c>
      <c r="B4" s="25" t="s">
        <v>39</v>
      </c>
      <c r="C4" s="25" t="s">
        <v>40</v>
      </c>
      <c r="D4" s="25" t="s">
        <v>41</v>
      </c>
    </row>
    <row r="5" spans="1:4" x14ac:dyDescent="0.2">
      <c r="A5" s="25" t="s">
        <v>42</v>
      </c>
      <c r="B5" s="25" t="s">
        <v>43</v>
      </c>
      <c r="C5" s="25" t="s">
        <v>44</v>
      </c>
      <c r="D5" s="25" t="s">
        <v>45</v>
      </c>
    </row>
    <row r="6" spans="1:4" x14ac:dyDescent="0.2">
      <c r="A6" s="25" t="s">
        <v>46</v>
      </c>
      <c r="B6" s="25" t="s">
        <v>47</v>
      </c>
      <c r="C6" s="25" t="s">
        <v>48</v>
      </c>
      <c r="D6" s="25" t="s">
        <v>49</v>
      </c>
    </row>
    <row r="7" spans="1:4" x14ac:dyDescent="0.2">
      <c r="A7" s="25" t="s">
        <v>50</v>
      </c>
      <c r="B7" s="25" t="s">
        <v>51</v>
      </c>
      <c r="C7" s="25" t="s">
        <v>52</v>
      </c>
      <c r="D7" s="25" t="s">
        <v>53</v>
      </c>
    </row>
    <row r="8" spans="1:4" x14ac:dyDescent="0.2">
      <c r="A8" s="25" t="s">
        <v>54</v>
      </c>
      <c r="B8" s="25" t="s">
        <v>55</v>
      </c>
      <c r="C8" s="25" t="s">
        <v>56</v>
      </c>
      <c r="D8" s="25" t="s">
        <v>57</v>
      </c>
    </row>
    <row r="9" spans="1:4" x14ac:dyDescent="0.2">
      <c r="A9" s="25" t="s">
        <v>58</v>
      </c>
      <c r="B9" s="25" t="s">
        <v>59</v>
      </c>
      <c r="C9" s="25" t="s">
        <v>60</v>
      </c>
      <c r="D9" s="25" t="s">
        <v>61</v>
      </c>
    </row>
    <row r="10" spans="1:4" x14ac:dyDescent="0.2">
      <c r="A10" s="25" t="s">
        <v>62</v>
      </c>
      <c r="B10" s="25" t="s">
        <v>63</v>
      </c>
      <c r="C10" s="25" t="s">
        <v>64</v>
      </c>
      <c r="D10" s="25" t="s">
        <v>65</v>
      </c>
    </row>
    <row r="11" spans="1:4" x14ac:dyDescent="0.2">
      <c r="A11" s="25" t="s">
        <v>66</v>
      </c>
      <c r="B11" s="25" t="s">
        <v>67</v>
      </c>
      <c r="C11" s="25" t="s">
        <v>68</v>
      </c>
      <c r="D11" s="25" t="s">
        <v>69</v>
      </c>
    </row>
    <row r="12" spans="1:4" x14ac:dyDescent="0.2">
      <c r="A12" s="25" t="s">
        <v>70</v>
      </c>
      <c r="B12" s="25" t="s">
        <v>71</v>
      </c>
      <c r="C12" s="25" t="s">
        <v>72</v>
      </c>
      <c r="D12" s="25" t="s">
        <v>73</v>
      </c>
    </row>
    <row r="13" spans="1:4" x14ac:dyDescent="0.2">
      <c r="A13" s="25" t="s">
        <v>74</v>
      </c>
      <c r="B13" s="25" t="s">
        <v>75</v>
      </c>
      <c r="C13" s="25" t="s">
        <v>76</v>
      </c>
      <c r="D13" s="25" t="s">
        <v>77</v>
      </c>
    </row>
    <row r="14" spans="1:4" x14ac:dyDescent="0.2">
      <c r="A14" s="25" t="s">
        <v>78</v>
      </c>
      <c r="B14" s="25" t="s">
        <v>79</v>
      </c>
      <c r="C14" s="25" t="s">
        <v>80</v>
      </c>
      <c r="D14" s="25" t="s">
        <v>81</v>
      </c>
    </row>
    <row r="15" spans="1:4" x14ac:dyDescent="0.2">
      <c r="A15" s="25" t="s">
        <v>82</v>
      </c>
      <c r="B15" s="25" t="s">
        <v>83</v>
      </c>
      <c r="C15" s="25" t="s">
        <v>84</v>
      </c>
      <c r="D15" s="25" t="s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1"/>
  <sheetViews>
    <sheetView tabSelected="1" topLeftCell="A19" zoomScaleNormal="100" workbookViewId="0">
      <selection activeCell="F19" sqref="F19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93</v>
      </c>
      <c r="F4" s="29"/>
      <c r="G4" s="29"/>
      <c r="H4" s="29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106</v>
      </c>
      <c r="B7" s="33"/>
      <c r="C7" s="33"/>
      <c r="D7" s="33"/>
      <c r="E7" s="33"/>
      <c r="F7" s="33"/>
      <c r="G7" s="33"/>
      <c r="H7" s="33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 - CHI NHÁNH VINH</v>
      </c>
      <c r="D14" s="6"/>
      <c r="F14" s="8"/>
      <c r="G14" s="8"/>
      <c r="H14" s="8"/>
      <c r="J14" s="7" t="s">
        <v>34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0304741634-013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Đại lộ V.I.Lenin, Khối Yên Sơn, Phường Vinh Phú, Tỉnh Nghệ An,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14</v>
      </c>
      <c r="F17" s="34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7.5" customHeight="1" x14ac:dyDescent="0.25">
      <c r="A20" s="15">
        <v>1</v>
      </c>
      <c r="B20" s="16" t="s">
        <v>157</v>
      </c>
      <c r="C20" s="15" t="s">
        <v>86</v>
      </c>
      <c r="D20" s="17">
        <v>45933</v>
      </c>
      <c r="E20" s="18" t="s">
        <v>35</v>
      </c>
      <c r="F20" s="19">
        <v>6036850</v>
      </c>
      <c r="G20" s="19">
        <v>482948</v>
      </c>
      <c r="H20" s="19">
        <f>+F20+G20</f>
        <v>6519798</v>
      </c>
    </row>
    <row r="21" spans="1:8" ht="37.5" customHeight="1" x14ac:dyDescent="0.25">
      <c r="A21" s="15">
        <v>2</v>
      </c>
      <c r="B21" s="16" t="s">
        <v>158</v>
      </c>
      <c r="C21" s="15" t="s">
        <v>86</v>
      </c>
      <c r="D21" s="17">
        <v>45938</v>
      </c>
      <c r="E21" s="18" t="s">
        <v>35</v>
      </c>
      <c r="F21" s="19">
        <v>6132350</v>
      </c>
      <c r="G21" s="19">
        <v>490588</v>
      </c>
      <c r="H21" s="19">
        <f t="shared" ref="H21" si="0">+F21+G21</f>
        <v>6622938</v>
      </c>
    </row>
    <row r="22" spans="1:8" ht="37.5" customHeight="1" x14ac:dyDescent="0.25">
      <c r="A22" s="15">
        <v>3</v>
      </c>
      <c r="B22" s="16" t="s">
        <v>159</v>
      </c>
      <c r="C22" s="15" t="s">
        <v>86</v>
      </c>
      <c r="D22" s="17">
        <v>45945</v>
      </c>
      <c r="E22" s="18" t="s">
        <v>35</v>
      </c>
      <c r="F22" s="19">
        <v>3887030</v>
      </c>
      <c r="G22" s="19">
        <v>310962</v>
      </c>
      <c r="H22" s="19">
        <f t="shared" ref="H22:H23" si="1">+F22+G22</f>
        <v>4197992</v>
      </c>
    </row>
    <row r="23" spans="1:8" ht="37.5" customHeight="1" x14ac:dyDescent="0.25">
      <c r="A23" s="15">
        <v>4</v>
      </c>
      <c r="B23" s="16" t="s">
        <v>160</v>
      </c>
      <c r="C23" s="15" t="s">
        <v>86</v>
      </c>
      <c r="D23" s="17">
        <v>45947</v>
      </c>
      <c r="E23" s="18" t="s">
        <v>35</v>
      </c>
      <c r="F23" s="19">
        <v>7590450</v>
      </c>
      <c r="G23" s="19">
        <v>607236</v>
      </c>
      <c r="H23" s="19">
        <f t="shared" si="1"/>
        <v>8197686</v>
      </c>
    </row>
    <row r="24" spans="1:8" s="21" customFormat="1" ht="35.25" customHeight="1" x14ac:dyDescent="0.2">
      <c r="A24" s="35" t="s">
        <v>23</v>
      </c>
      <c r="B24" s="36"/>
      <c r="C24" s="36"/>
      <c r="D24" s="36"/>
      <c r="E24" s="37"/>
      <c r="F24" s="20">
        <f>SUM(F20:F23)</f>
        <v>23646680</v>
      </c>
      <c r="G24" s="20">
        <f>SUM(G20:G23)</f>
        <v>1891734</v>
      </c>
      <c r="H24" s="20">
        <f>SUM(H20:H23)</f>
        <v>25538414</v>
      </c>
    </row>
    <row r="25" spans="1:8" s="21" customFormat="1" ht="35.25" customHeight="1" x14ac:dyDescent="0.2">
      <c r="A25" s="38" t="s">
        <v>87</v>
      </c>
      <c r="B25" s="39"/>
      <c r="C25" s="39"/>
      <c r="D25" s="39"/>
      <c r="E25" s="40"/>
      <c r="F25" s="20">
        <f>ROUND(F24*0.07,0)</f>
        <v>1655268</v>
      </c>
      <c r="G25" s="20">
        <f>ROUND(F25*0.08,0)</f>
        <v>132421</v>
      </c>
      <c r="H25" s="20">
        <f>F25+G25</f>
        <v>1787689</v>
      </c>
    </row>
    <row r="27" spans="1:8" s="1" customFormat="1" ht="16.5" x14ac:dyDescent="0.25">
      <c r="A27" s="41" t="s">
        <v>24</v>
      </c>
      <c r="B27" s="41"/>
      <c r="C27" s="41"/>
      <c r="D27" s="41"/>
      <c r="E27" s="41"/>
      <c r="F27" s="41"/>
      <c r="G27" s="41"/>
      <c r="H27" s="41"/>
    </row>
    <row r="28" spans="1:8" s="1" customFormat="1" ht="16.5" x14ac:dyDescent="0.25">
      <c r="D28" s="2"/>
      <c r="F28" s="3"/>
      <c r="G28" s="3"/>
      <c r="H28" s="3"/>
    </row>
    <row r="29" spans="1:8" s="1" customFormat="1" ht="16.5" x14ac:dyDescent="0.25">
      <c r="A29" s="4"/>
      <c r="B29" s="26" t="s">
        <v>25</v>
      </c>
      <c r="C29" s="26"/>
      <c r="D29" s="26"/>
      <c r="F29" s="30" t="s">
        <v>26</v>
      </c>
      <c r="G29" s="30"/>
      <c r="H29" s="30"/>
    </row>
    <row r="30" spans="1:8" s="1" customFormat="1" ht="16.5" x14ac:dyDescent="0.25">
      <c r="B30" s="31" t="s">
        <v>27</v>
      </c>
      <c r="C30" s="31"/>
      <c r="D30" s="31"/>
      <c r="F30" s="32" t="s">
        <v>27</v>
      </c>
      <c r="G30" s="32"/>
      <c r="H30" s="32"/>
    </row>
    <row r="31" spans="1:8" s="1" customFormat="1" ht="16.5" x14ac:dyDescent="0.25">
      <c r="D31" s="2"/>
      <c r="F31" s="3"/>
      <c r="G31" s="3"/>
      <c r="H31" s="3"/>
    </row>
  </sheetData>
  <mergeCells count="16">
    <mergeCell ref="B29:D29"/>
    <mergeCell ref="F29:H29"/>
    <mergeCell ref="B30:D30"/>
    <mergeCell ref="F30:H30"/>
    <mergeCell ref="A7:H7"/>
    <mergeCell ref="C17:D17"/>
    <mergeCell ref="E17:F17"/>
    <mergeCell ref="A24:E24"/>
    <mergeCell ref="A25:E25"/>
    <mergeCell ref="A27:H27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9"/>
  <sheetViews>
    <sheetView topLeftCell="A15" zoomScaleNormal="100" workbookViewId="0">
      <selection activeCell="F19" sqref="F19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50.6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93</v>
      </c>
      <c r="F4" s="29"/>
      <c r="G4" s="29"/>
      <c r="H4" s="29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105</v>
      </c>
      <c r="B7" s="33"/>
      <c r="C7" s="33"/>
      <c r="D7" s="33"/>
      <c r="E7" s="33"/>
      <c r="F7" s="33"/>
      <c r="G7" s="33"/>
      <c r="H7" s="33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 - CHI NHÁNH NHA TRANG</v>
      </c>
      <c r="D14" s="6"/>
      <c r="F14" s="8"/>
      <c r="G14" s="8"/>
      <c r="H14" s="8"/>
      <c r="J14" s="7" t="s">
        <v>70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0304741634-011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58 đường 23/10, Phường Tây Nha Trang, Tỉnh Khánh Hòa,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14</v>
      </c>
      <c r="F17" s="34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40.5" customHeight="1" x14ac:dyDescent="0.25">
      <c r="A20" s="15">
        <v>1</v>
      </c>
      <c r="B20" s="16" t="s">
        <v>155</v>
      </c>
      <c r="C20" s="15" t="s">
        <v>86</v>
      </c>
      <c r="D20" s="17">
        <v>45940</v>
      </c>
      <c r="E20" s="18" t="s">
        <v>71</v>
      </c>
      <c r="F20" s="19">
        <v>1646605</v>
      </c>
      <c r="G20" s="19">
        <v>131728</v>
      </c>
      <c r="H20" s="19">
        <f>+F20+G20</f>
        <v>1778333</v>
      </c>
    </row>
    <row r="21" spans="1:8" ht="40.5" customHeight="1" x14ac:dyDescent="0.25">
      <c r="A21" s="15">
        <v>2</v>
      </c>
      <c r="B21" s="16" t="s">
        <v>156</v>
      </c>
      <c r="C21" s="15" t="s">
        <v>86</v>
      </c>
      <c r="D21" s="17">
        <v>45957</v>
      </c>
      <c r="E21" s="18" t="s">
        <v>71</v>
      </c>
      <c r="F21" s="19">
        <v>1518090</v>
      </c>
      <c r="G21" s="19">
        <v>121447</v>
      </c>
      <c r="H21" s="19">
        <f t="shared" ref="H21" si="0">+F21+G21</f>
        <v>1639537</v>
      </c>
    </row>
    <row r="22" spans="1:8" s="21" customFormat="1" ht="35.25" customHeight="1" x14ac:dyDescent="0.2">
      <c r="A22" s="35" t="s">
        <v>23</v>
      </c>
      <c r="B22" s="36"/>
      <c r="C22" s="36"/>
      <c r="D22" s="36"/>
      <c r="E22" s="37"/>
      <c r="F22" s="20">
        <f>SUM(F20:F21)</f>
        <v>3164695</v>
      </c>
      <c r="G22" s="20">
        <f>SUM(G20:G21)</f>
        <v>253175</v>
      </c>
      <c r="H22" s="20">
        <f>SUM(H20:H21)</f>
        <v>3417870</v>
      </c>
    </row>
    <row r="23" spans="1:8" s="21" customFormat="1" ht="35.25" customHeight="1" x14ac:dyDescent="0.2">
      <c r="A23" s="38" t="s">
        <v>87</v>
      </c>
      <c r="B23" s="39"/>
      <c r="C23" s="39"/>
      <c r="D23" s="39"/>
      <c r="E23" s="40"/>
      <c r="F23" s="20">
        <f>ROUND(F22*0.07,0)</f>
        <v>221529</v>
      </c>
      <c r="G23" s="20">
        <f>ROUND(F23*0.08,0)</f>
        <v>17722</v>
      </c>
      <c r="H23" s="20">
        <f>F23+G23</f>
        <v>239251</v>
      </c>
    </row>
    <row r="25" spans="1:8" s="1" customFormat="1" ht="16.5" x14ac:dyDescent="0.25">
      <c r="A25" s="41" t="s">
        <v>24</v>
      </c>
      <c r="B25" s="41"/>
      <c r="C25" s="41"/>
      <c r="D25" s="41"/>
      <c r="E25" s="41"/>
      <c r="F25" s="41"/>
      <c r="G25" s="41"/>
      <c r="H25" s="41"/>
    </row>
    <row r="26" spans="1:8" s="1" customFormat="1" ht="16.5" x14ac:dyDescent="0.25">
      <c r="D26" s="2"/>
      <c r="F26" s="3"/>
      <c r="G26" s="3"/>
      <c r="H26" s="3"/>
    </row>
    <row r="27" spans="1:8" s="1" customFormat="1" ht="16.5" x14ac:dyDescent="0.25">
      <c r="A27" s="4"/>
      <c r="B27" s="26" t="s">
        <v>25</v>
      </c>
      <c r="C27" s="26"/>
      <c r="D27" s="26"/>
      <c r="F27" s="30" t="s">
        <v>26</v>
      </c>
      <c r="G27" s="30"/>
      <c r="H27" s="30"/>
    </row>
    <row r="28" spans="1:8" s="1" customFormat="1" ht="16.5" x14ac:dyDescent="0.25">
      <c r="B28" s="31" t="s">
        <v>27</v>
      </c>
      <c r="C28" s="31"/>
      <c r="D28" s="31"/>
      <c r="F28" s="32" t="s">
        <v>27</v>
      </c>
      <c r="G28" s="32"/>
      <c r="H28" s="32"/>
    </row>
    <row r="29" spans="1:8" s="1" customFormat="1" ht="16.5" x14ac:dyDescent="0.25">
      <c r="D29" s="2"/>
      <c r="F29" s="3"/>
      <c r="G29" s="3"/>
      <c r="H29" s="3"/>
    </row>
  </sheetData>
  <mergeCells count="16">
    <mergeCell ref="B27:D27"/>
    <mergeCell ref="F27:H27"/>
    <mergeCell ref="B28:D28"/>
    <mergeCell ref="F28:H28"/>
    <mergeCell ref="A7:H7"/>
    <mergeCell ref="C17:D17"/>
    <mergeCell ref="E17:F17"/>
    <mergeCell ref="A22:E22"/>
    <mergeCell ref="A23:E23"/>
    <mergeCell ref="A25:H25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7"/>
  <sheetViews>
    <sheetView topLeftCell="A28" zoomScaleNormal="100" workbookViewId="0">
      <selection activeCell="F31" sqref="F31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93</v>
      </c>
      <c r="F4" s="29"/>
      <c r="G4" s="29"/>
      <c r="H4" s="29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104</v>
      </c>
      <c r="B7" s="33"/>
      <c r="C7" s="33"/>
      <c r="D7" s="33"/>
      <c r="E7" s="33"/>
      <c r="F7" s="33"/>
      <c r="G7" s="33"/>
      <c r="H7" s="33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 - CHI NHÁNH GÒ VẤP</v>
      </c>
      <c r="D14" s="6"/>
      <c r="F14" s="8"/>
      <c r="G14" s="8"/>
      <c r="H14" s="8"/>
      <c r="J14" s="7" t="s">
        <v>58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0304741634-010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18, Đường Phan Văn Trị, Phường Gò Vấp, Thành phố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14</v>
      </c>
      <c r="F17" s="34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48" customHeight="1" x14ac:dyDescent="0.25">
      <c r="A20" s="15">
        <v>1</v>
      </c>
      <c r="B20" s="16" t="s">
        <v>145</v>
      </c>
      <c r="C20" s="15" t="s">
        <v>86</v>
      </c>
      <c r="D20" s="17">
        <v>45944</v>
      </c>
      <c r="E20" s="18" t="s">
        <v>59</v>
      </c>
      <c r="F20" s="19">
        <v>4206750</v>
      </c>
      <c r="G20" s="19">
        <v>336540</v>
      </c>
      <c r="H20" s="19">
        <f>+F20+G20</f>
        <v>4543290</v>
      </c>
    </row>
    <row r="21" spans="1:8" ht="48" customHeight="1" x14ac:dyDescent="0.25">
      <c r="A21" s="15">
        <v>2</v>
      </c>
      <c r="B21" s="16" t="s">
        <v>146</v>
      </c>
      <c r="C21" s="15" t="s">
        <v>86</v>
      </c>
      <c r="D21" s="17">
        <v>45947</v>
      </c>
      <c r="E21" s="18" t="s">
        <v>59</v>
      </c>
      <c r="F21" s="19">
        <v>555290</v>
      </c>
      <c r="G21" s="19">
        <v>44423</v>
      </c>
      <c r="H21" s="19">
        <f t="shared" ref="H21:H29" si="0">+F21+G21</f>
        <v>599713</v>
      </c>
    </row>
    <row r="22" spans="1:8" ht="48" customHeight="1" x14ac:dyDescent="0.25">
      <c r="A22" s="15">
        <v>3</v>
      </c>
      <c r="B22" s="16" t="s">
        <v>147</v>
      </c>
      <c r="C22" s="15" t="s">
        <v>86</v>
      </c>
      <c r="D22" s="17">
        <v>45947</v>
      </c>
      <c r="E22" s="18" t="s">
        <v>59</v>
      </c>
      <c r="F22" s="19">
        <v>1012060</v>
      </c>
      <c r="G22" s="19">
        <v>80965</v>
      </c>
      <c r="H22" s="19">
        <f t="shared" si="0"/>
        <v>1093025</v>
      </c>
    </row>
    <row r="23" spans="1:8" ht="48" customHeight="1" x14ac:dyDescent="0.25">
      <c r="A23" s="15">
        <v>4</v>
      </c>
      <c r="B23" s="16" t="s">
        <v>148</v>
      </c>
      <c r="C23" s="15" t="s">
        <v>86</v>
      </c>
      <c r="D23" s="17">
        <v>45947</v>
      </c>
      <c r="E23" s="18" t="s">
        <v>59</v>
      </c>
      <c r="F23" s="19">
        <v>5229540</v>
      </c>
      <c r="G23" s="19">
        <v>418363</v>
      </c>
      <c r="H23" s="19">
        <f t="shared" si="0"/>
        <v>5647903</v>
      </c>
    </row>
    <row r="24" spans="1:8" ht="48" customHeight="1" x14ac:dyDescent="0.25">
      <c r="A24" s="15">
        <v>5</v>
      </c>
      <c r="B24" s="16" t="s">
        <v>149</v>
      </c>
      <c r="C24" s="15" t="s">
        <v>86</v>
      </c>
      <c r="D24" s="17">
        <v>45953</v>
      </c>
      <c r="E24" s="18" t="s">
        <v>59</v>
      </c>
      <c r="F24" s="19">
        <v>536025</v>
      </c>
      <c r="G24" s="19">
        <v>42882</v>
      </c>
      <c r="H24" s="19">
        <f t="shared" ref="H24:H28" si="1">+F24+G24</f>
        <v>578907</v>
      </c>
    </row>
    <row r="25" spans="1:8" ht="48" customHeight="1" x14ac:dyDescent="0.25">
      <c r="A25" s="15">
        <v>6</v>
      </c>
      <c r="B25" s="16" t="s">
        <v>150</v>
      </c>
      <c r="C25" s="15" t="s">
        <v>86</v>
      </c>
      <c r="D25" s="17">
        <v>45953</v>
      </c>
      <c r="E25" s="18" t="s">
        <v>59</v>
      </c>
      <c r="F25" s="19">
        <v>2073380</v>
      </c>
      <c r="G25" s="19">
        <v>165870</v>
      </c>
      <c r="H25" s="19">
        <f t="shared" si="1"/>
        <v>2239250</v>
      </c>
    </row>
    <row r="26" spans="1:8" ht="48" customHeight="1" x14ac:dyDescent="0.25">
      <c r="A26" s="15">
        <v>7</v>
      </c>
      <c r="B26" s="16" t="s">
        <v>151</v>
      </c>
      <c r="C26" s="15" t="s">
        <v>86</v>
      </c>
      <c r="D26" s="17">
        <v>45955</v>
      </c>
      <c r="E26" s="18" t="s">
        <v>59</v>
      </c>
      <c r="F26" s="19">
        <v>1616610</v>
      </c>
      <c r="G26" s="19">
        <v>129329</v>
      </c>
      <c r="H26" s="19">
        <f t="shared" si="1"/>
        <v>1745939</v>
      </c>
    </row>
    <row r="27" spans="1:8" ht="48" customHeight="1" x14ac:dyDescent="0.25">
      <c r="A27" s="15">
        <v>8</v>
      </c>
      <c r="B27" s="16" t="s">
        <v>152</v>
      </c>
      <c r="C27" s="15" t="s">
        <v>86</v>
      </c>
      <c r="D27" s="17">
        <v>45955</v>
      </c>
      <c r="E27" s="18" t="s">
        <v>59</v>
      </c>
      <c r="F27" s="19">
        <v>536025</v>
      </c>
      <c r="G27" s="19">
        <v>42882</v>
      </c>
      <c r="H27" s="19">
        <f t="shared" si="1"/>
        <v>578907</v>
      </c>
    </row>
    <row r="28" spans="1:8" ht="48" customHeight="1" x14ac:dyDescent="0.25">
      <c r="A28" s="15">
        <v>9</v>
      </c>
      <c r="B28" s="16" t="s">
        <v>153</v>
      </c>
      <c r="C28" s="15" t="s">
        <v>86</v>
      </c>
      <c r="D28" s="17">
        <v>45961</v>
      </c>
      <c r="E28" s="18" t="s">
        <v>59</v>
      </c>
      <c r="F28" s="19">
        <v>536025</v>
      </c>
      <c r="G28" s="19">
        <v>42882</v>
      </c>
      <c r="H28" s="19">
        <f t="shared" si="1"/>
        <v>578907</v>
      </c>
    </row>
    <row r="29" spans="1:8" ht="48" customHeight="1" x14ac:dyDescent="0.25">
      <c r="A29" s="15">
        <v>10</v>
      </c>
      <c r="B29" s="16" t="s">
        <v>154</v>
      </c>
      <c r="C29" s="15" t="s">
        <v>86</v>
      </c>
      <c r="D29" s="17">
        <v>45961</v>
      </c>
      <c r="E29" s="18" t="s">
        <v>59</v>
      </c>
      <c r="F29" s="19">
        <v>1012060</v>
      </c>
      <c r="G29" s="19">
        <v>80965</v>
      </c>
      <c r="H29" s="19">
        <f t="shared" si="0"/>
        <v>1093025</v>
      </c>
    </row>
    <row r="30" spans="1:8" s="21" customFormat="1" ht="35.25" customHeight="1" x14ac:dyDescent="0.2">
      <c r="A30" s="35" t="s">
        <v>23</v>
      </c>
      <c r="B30" s="36"/>
      <c r="C30" s="36"/>
      <c r="D30" s="36"/>
      <c r="E30" s="37"/>
      <c r="F30" s="20">
        <f>SUM(F20:F29)</f>
        <v>17313765</v>
      </c>
      <c r="G30" s="20">
        <f>SUM(G20:G29)</f>
        <v>1385101</v>
      </c>
      <c r="H30" s="20">
        <f>SUM(H20:H29)</f>
        <v>18698866</v>
      </c>
    </row>
    <row r="31" spans="1:8" s="21" customFormat="1" ht="35.25" customHeight="1" x14ac:dyDescent="0.2">
      <c r="A31" s="38" t="s">
        <v>87</v>
      </c>
      <c r="B31" s="39"/>
      <c r="C31" s="39"/>
      <c r="D31" s="39"/>
      <c r="E31" s="40"/>
      <c r="F31" s="20">
        <f>ROUND(F30*0.07,0)</f>
        <v>1211964</v>
      </c>
      <c r="G31" s="20">
        <f>ROUND(F31*0.08,0)</f>
        <v>96957</v>
      </c>
      <c r="H31" s="20">
        <f>F31+G31</f>
        <v>1308921</v>
      </c>
    </row>
    <row r="33" spans="1:8" s="1" customFormat="1" ht="16.5" x14ac:dyDescent="0.25">
      <c r="A33" s="41" t="s">
        <v>24</v>
      </c>
      <c r="B33" s="41"/>
      <c r="C33" s="41"/>
      <c r="D33" s="41"/>
      <c r="E33" s="41"/>
      <c r="F33" s="41"/>
      <c r="G33" s="41"/>
      <c r="H33" s="41"/>
    </row>
    <row r="34" spans="1:8" s="1" customFormat="1" ht="16.5" x14ac:dyDescent="0.25">
      <c r="D34" s="2"/>
      <c r="F34" s="3"/>
      <c r="G34" s="3"/>
      <c r="H34" s="3"/>
    </row>
    <row r="35" spans="1:8" s="1" customFormat="1" ht="16.5" x14ac:dyDescent="0.25">
      <c r="A35" s="4"/>
      <c r="B35" s="26" t="s">
        <v>25</v>
      </c>
      <c r="C35" s="26"/>
      <c r="D35" s="26"/>
      <c r="F35" s="30" t="s">
        <v>26</v>
      </c>
      <c r="G35" s="30"/>
      <c r="H35" s="30"/>
    </row>
    <row r="36" spans="1:8" s="1" customFormat="1" ht="16.5" x14ac:dyDescent="0.25">
      <c r="B36" s="31" t="s">
        <v>27</v>
      </c>
      <c r="C36" s="31"/>
      <c r="D36" s="31"/>
      <c r="F36" s="32" t="s">
        <v>27</v>
      </c>
      <c r="G36" s="32"/>
      <c r="H36" s="32"/>
    </row>
    <row r="37" spans="1:8" s="1" customFormat="1" ht="16.5" x14ac:dyDescent="0.25">
      <c r="D37" s="2"/>
      <c r="F37" s="3"/>
      <c r="G37" s="3"/>
      <c r="H37" s="3"/>
    </row>
  </sheetData>
  <mergeCells count="16">
    <mergeCell ref="B35:D35"/>
    <mergeCell ref="F35:H35"/>
    <mergeCell ref="B36:D36"/>
    <mergeCell ref="F36:H36"/>
    <mergeCell ref="A7:H7"/>
    <mergeCell ref="C17:D17"/>
    <mergeCell ref="E17:F17"/>
    <mergeCell ref="A30:E30"/>
    <mergeCell ref="A31:E31"/>
    <mergeCell ref="A33:H33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2"/>
  <sheetViews>
    <sheetView topLeftCell="A20" zoomScaleNormal="100" workbookViewId="0">
      <selection activeCell="A20" sqref="A20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0" width="10.75" style="14" bestFit="1" customWidth="1"/>
    <col min="11" max="16384" width="9.125" style="14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93</v>
      </c>
      <c r="F4" s="29"/>
      <c r="G4" s="29"/>
      <c r="H4" s="29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103</v>
      </c>
      <c r="B7" s="33"/>
      <c r="C7" s="33"/>
      <c r="D7" s="33"/>
      <c r="E7" s="33"/>
      <c r="F7" s="33"/>
      <c r="G7" s="33"/>
      <c r="H7" s="33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 - CHI NHÁNH CẦN THƠ</v>
      </c>
      <c r="D14" s="6"/>
      <c r="F14" s="8"/>
      <c r="G14" s="8"/>
      <c r="H14" s="8"/>
      <c r="J14" s="7" t="s">
        <v>13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0304741634-007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84, Mậu Thân, Phường Cái Khế, Thành phố Cần Thơ,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14</v>
      </c>
      <c r="F17" s="34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1.5" x14ac:dyDescent="0.25">
      <c r="A20" s="15">
        <v>1</v>
      </c>
      <c r="B20" s="16" t="s">
        <v>141</v>
      </c>
      <c r="C20" s="15" t="s">
        <v>86</v>
      </c>
      <c r="D20" s="17">
        <v>45938</v>
      </c>
      <c r="E20" s="18" t="s">
        <v>31</v>
      </c>
      <c r="F20" s="19">
        <v>178600</v>
      </c>
      <c r="G20" s="19">
        <v>14288</v>
      </c>
      <c r="H20" s="19">
        <f>+F20+G20</f>
        <v>192888</v>
      </c>
    </row>
    <row r="21" spans="1:8" ht="31.5" x14ac:dyDescent="0.25">
      <c r="A21" s="15">
        <v>2</v>
      </c>
      <c r="B21" s="16" t="s">
        <v>141</v>
      </c>
      <c r="C21" s="15" t="s">
        <v>86</v>
      </c>
      <c r="D21" s="17">
        <v>45938</v>
      </c>
      <c r="E21" s="18" t="s">
        <v>31</v>
      </c>
      <c r="F21" s="19">
        <v>1567350</v>
      </c>
      <c r="G21" s="19">
        <v>125388</v>
      </c>
      <c r="H21" s="19">
        <f t="shared" ref="H21:H22" si="0">+F21+G21</f>
        <v>1692738</v>
      </c>
    </row>
    <row r="22" spans="1:8" ht="31.5" x14ac:dyDescent="0.25">
      <c r="A22" s="15">
        <v>3</v>
      </c>
      <c r="B22" s="16" t="s">
        <v>142</v>
      </c>
      <c r="C22" s="15" t="s">
        <v>88</v>
      </c>
      <c r="D22" s="17">
        <v>45950</v>
      </c>
      <c r="E22" s="18" t="s">
        <v>31</v>
      </c>
      <c r="F22" s="19">
        <v>-349190</v>
      </c>
      <c r="G22" s="19">
        <v>-27936</v>
      </c>
      <c r="H22" s="19">
        <f t="shared" si="0"/>
        <v>-377126</v>
      </c>
    </row>
    <row r="23" spans="1:8" ht="31.5" x14ac:dyDescent="0.25">
      <c r="A23" s="15">
        <v>4</v>
      </c>
      <c r="B23" s="16" t="s">
        <v>143</v>
      </c>
      <c r="C23" s="15" t="s">
        <v>86</v>
      </c>
      <c r="D23" s="17">
        <v>45952</v>
      </c>
      <c r="E23" s="18" t="s">
        <v>31</v>
      </c>
      <c r="F23" s="19">
        <v>3164695</v>
      </c>
      <c r="G23" s="19">
        <v>253176</v>
      </c>
      <c r="H23" s="19">
        <f t="shared" ref="H23" si="1">+F23+G23</f>
        <v>3417871</v>
      </c>
    </row>
    <row r="24" spans="1:8" ht="31.5" x14ac:dyDescent="0.25">
      <c r="A24" s="15">
        <v>5</v>
      </c>
      <c r="B24" s="16" t="s">
        <v>144</v>
      </c>
      <c r="C24" s="15" t="s">
        <v>86</v>
      </c>
      <c r="D24" s="17">
        <v>45959</v>
      </c>
      <c r="E24" s="18" t="s">
        <v>31</v>
      </c>
      <c r="F24" s="19">
        <v>3145430</v>
      </c>
      <c r="G24" s="19">
        <v>251634</v>
      </c>
      <c r="H24" s="19">
        <f t="shared" ref="H24" si="2">+F24+G24</f>
        <v>3397064</v>
      </c>
    </row>
    <row r="25" spans="1:8" s="21" customFormat="1" ht="35.25" customHeight="1" x14ac:dyDescent="0.2">
      <c r="A25" s="35" t="s">
        <v>23</v>
      </c>
      <c r="B25" s="36"/>
      <c r="C25" s="36"/>
      <c r="D25" s="36"/>
      <c r="E25" s="37"/>
      <c r="F25" s="20">
        <f>SUM(F20:F24)</f>
        <v>7706885</v>
      </c>
      <c r="G25" s="20">
        <f>SUM(G20:G24)</f>
        <v>616550</v>
      </c>
      <c r="H25" s="20">
        <f>SUM(H20:H24)</f>
        <v>8323435</v>
      </c>
    </row>
    <row r="26" spans="1:8" s="21" customFormat="1" ht="35.25" customHeight="1" x14ac:dyDescent="0.2">
      <c r="A26" s="38" t="s">
        <v>87</v>
      </c>
      <c r="B26" s="39"/>
      <c r="C26" s="39"/>
      <c r="D26" s="39"/>
      <c r="E26" s="40"/>
      <c r="F26" s="20">
        <f>ROUND(F25*0.07,0)</f>
        <v>539482</v>
      </c>
      <c r="G26" s="20">
        <f>ROUND(F26*0.08,0)</f>
        <v>43159</v>
      </c>
      <c r="H26" s="20">
        <f>F26+G26</f>
        <v>582641</v>
      </c>
    </row>
    <row r="28" spans="1:8" s="1" customFormat="1" ht="16.5" x14ac:dyDescent="0.25">
      <c r="A28" s="41" t="s">
        <v>24</v>
      </c>
      <c r="B28" s="41"/>
      <c r="C28" s="41"/>
      <c r="D28" s="41"/>
      <c r="E28" s="41"/>
      <c r="F28" s="41"/>
      <c r="G28" s="41"/>
      <c r="H28" s="41"/>
    </row>
    <row r="29" spans="1:8" s="1" customFormat="1" ht="16.5" x14ac:dyDescent="0.25">
      <c r="D29" s="2"/>
      <c r="F29" s="3"/>
      <c r="G29" s="3"/>
      <c r="H29" s="3"/>
    </row>
    <row r="30" spans="1:8" s="1" customFormat="1" ht="16.5" x14ac:dyDescent="0.25">
      <c r="A30" s="4"/>
      <c r="B30" s="26" t="s">
        <v>25</v>
      </c>
      <c r="C30" s="26"/>
      <c r="D30" s="26"/>
      <c r="F30" s="30" t="s">
        <v>26</v>
      </c>
      <c r="G30" s="30"/>
      <c r="H30" s="30"/>
    </row>
    <row r="31" spans="1:8" s="1" customFormat="1" ht="16.5" x14ac:dyDescent="0.25">
      <c r="B31" s="31" t="s">
        <v>27</v>
      </c>
      <c r="C31" s="31"/>
      <c r="D31" s="31"/>
      <c r="F31" s="32" t="s">
        <v>27</v>
      </c>
      <c r="G31" s="32"/>
      <c r="H31" s="32"/>
    </row>
    <row r="32" spans="1:8" s="1" customFormat="1" ht="16.5" x14ac:dyDescent="0.25">
      <c r="D32" s="2"/>
      <c r="F32" s="3"/>
      <c r="G32" s="3"/>
      <c r="H32" s="3"/>
    </row>
  </sheetData>
  <mergeCells count="16">
    <mergeCell ref="B30:D30"/>
    <mergeCell ref="F30:H30"/>
    <mergeCell ref="B31:D31"/>
    <mergeCell ref="F31:H31"/>
    <mergeCell ref="A7:H7"/>
    <mergeCell ref="C17:D17"/>
    <mergeCell ref="E17:F17"/>
    <mergeCell ref="A25:E25"/>
    <mergeCell ref="A26:E26"/>
    <mergeCell ref="A28:H28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9"/>
  <sheetViews>
    <sheetView topLeftCell="A12" zoomScaleNormal="100" workbookViewId="0">
      <selection activeCell="F19" sqref="F19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93</v>
      </c>
      <c r="F4" s="29"/>
      <c r="G4" s="29"/>
      <c r="H4" s="29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90</v>
      </c>
      <c r="B7" s="33"/>
      <c r="C7" s="33"/>
      <c r="D7" s="33"/>
      <c r="E7" s="33"/>
      <c r="F7" s="33"/>
      <c r="G7" s="33"/>
      <c r="H7" s="33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 - CHI NHÁNH TÂN BÌNH</v>
      </c>
      <c r="D14" s="6"/>
      <c r="F14" s="8"/>
      <c r="G14" s="8"/>
      <c r="H14" s="8"/>
      <c r="J14" s="7" t="s">
        <v>62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0304741634-006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20, đường Cộng Hòa, Phường Bảy Hiền, Thành phố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14</v>
      </c>
      <c r="F17" s="34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1.5" x14ac:dyDescent="0.25">
      <c r="A20" s="15">
        <v>1</v>
      </c>
      <c r="B20" s="16" t="s">
        <v>91</v>
      </c>
      <c r="C20" s="15" t="s">
        <v>86</v>
      </c>
      <c r="D20" s="17">
        <v>45916</v>
      </c>
      <c r="E20" s="18" t="s">
        <v>63</v>
      </c>
      <c r="F20" s="19">
        <v>595330</v>
      </c>
      <c r="G20" s="19">
        <v>47626</v>
      </c>
      <c r="H20" s="19">
        <f>+F20+G20</f>
        <v>642956</v>
      </c>
    </row>
    <row r="21" spans="1:8" ht="31.5" x14ac:dyDescent="0.25">
      <c r="A21" s="15">
        <v>2</v>
      </c>
      <c r="B21" s="16" t="s">
        <v>92</v>
      </c>
      <c r="C21" s="15" t="s">
        <v>86</v>
      </c>
      <c r="D21" s="17">
        <v>45926</v>
      </c>
      <c r="E21" s="18" t="s">
        <v>63</v>
      </c>
      <c r="F21" s="19">
        <v>1630200</v>
      </c>
      <c r="G21" s="19">
        <v>130416</v>
      </c>
      <c r="H21" s="19">
        <f t="shared" ref="H21" si="0">+F21+G21</f>
        <v>1760616</v>
      </c>
    </row>
    <row r="22" spans="1:8" s="21" customFormat="1" ht="35.25" customHeight="1" x14ac:dyDescent="0.2">
      <c r="A22" s="35" t="s">
        <v>23</v>
      </c>
      <c r="B22" s="36"/>
      <c r="C22" s="36"/>
      <c r="D22" s="36"/>
      <c r="E22" s="37"/>
      <c r="F22" s="20">
        <f>SUM(F20:F21)</f>
        <v>2225530</v>
      </c>
      <c r="G22" s="20">
        <f>SUM(G20:G21)</f>
        <v>178042</v>
      </c>
      <c r="H22" s="20">
        <f>SUM(H20:H21)</f>
        <v>2403572</v>
      </c>
    </row>
    <row r="23" spans="1:8" s="21" customFormat="1" ht="35.25" customHeight="1" x14ac:dyDescent="0.2">
      <c r="A23" s="38" t="s">
        <v>87</v>
      </c>
      <c r="B23" s="39"/>
      <c r="C23" s="39"/>
      <c r="D23" s="39"/>
      <c r="E23" s="40"/>
      <c r="F23" s="20">
        <f>ROUND(F22*0.07,0)</f>
        <v>155787</v>
      </c>
      <c r="G23" s="20">
        <f>ROUND(F23*0.08,0)</f>
        <v>12463</v>
      </c>
      <c r="H23" s="20">
        <f>F23+G23</f>
        <v>168250</v>
      </c>
    </row>
    <row r="25" spans="1:8" s="1" customFormat="1" ht="16.5" x14ac:dyDescent="0.25">
      <c r="A25" s="41" t="s">
        <v>24</v>
      </c>
      <c r="B25" s="41"/>
      <c r="C25" s="41"/>
      <c r="D25" s="41"/>
      <c r="E25" s="41"/>
      <c r="F25" s="41"/>
      <c r="G25" s="41"/>
      <c r="H25" s="41"/>
    </row>
    <row r="26" spans="1:8" s="1" customFormat="1" ht="16.5" x14ac:dyDescent="0.25">
      <c r="D26" s="2"/>
      <c r="F26" s="3"/>
      <c r="G26" s="3"/>
      <c r="H26" s="3"/>
    </row>
    <row r="27" spans="1:8" s="1" customFormat="1" ht="16.5" x14ac:dyDescent="0.25">
      <c r="A27" s="4"/>
      <c r="B27" s="26" t="s">
        <v>25</v>
      </c>
      <c r="C27" s="26"/>
      <c r="D27" s="26"/>
      <c r="F27" s="30" t="s">
        <v>26</v>
      </c>
      <c r="G27" s="30"/>
      <c r="H27" s="30"/>
    </row>
    <row r="28" spans="1:8" s="1" customFormat="1" ht="16.5" x14ac:dyDescent="0.25">
      <c r="B28" s="31" t="s">
        <v>27</v>
      </c>
      <c r="C28" s="31"/>
      <c r="D28" s="31"/>
      <c r="F28" s="32" t="s">
        <v>27</v>
      </c>
      <c r="G28" s="32"/>
      <c r="H28" s="32"/>
    </row>
    <row r="29" spans="1:8" s="1" customFormat="1" ht="16.5" x14ac:dyDescent="0.25">
      <c r="D29" s="2"/>
      <c r="F29" s="3"/>
      <c r="G29" s="3"/>
      <c r="H29" s="3"/>
    </row>
  </sheetData>
  <mergeCells count="16">
    <mergeCell ref="B27:D27"/>
    <mergeCell ref="F27:H27"/>
    <mergeCell ref="B28:D28"/>
    <mergeCell ref="F28:H28"/>
    <mergeCell ref="A7:H7"/>
    <mergeCell ref="C17:D17"/>
    <mergeCell ref="E17:F17"/>
    <mergeCell ref="A22:E22"/>
    <mergeCell ref="A23:E23"/>
    <mergeCell ref="A25:H25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8"/>
  <sheetViews>
    <sheetView topLeftCell="A17" zoomScaleNormal="100" workbookViewId="0">
      <selection activeCell="G20" sqref="G20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93</v>
      </c>
      <c r="F4" s="29"/>
      <c r="G4" s="29"/>
      <c r="H4" s="29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102</v>
      </c>
      <c r="B7" s="33"/>
      <c r="C7" s="33"/>
      <c r="D7" s="33"/>
      <c r="E7" s="33"/>
      <c r="F7" s="33"/>
      <c r="G7" s="33"/>
      <c r="H7" s="33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 - CHI NHÁNH BÀ RỊA VŨNG TÀU</v>
      </c>
      <c r="D14" s="6"/>
      <c r="F14" s="8"/>
      <c r="G14" s="8"/>
      <c r="H14" s="8"/>
      <c r="J14" s="7" t="s">
        <v>38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0304741634-005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Góc đường 3 tháng 2 và đường Thi Sách, Phường Tam Thắng, TP.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14</v>
      </c>
      <c r="F17" s="34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1.5" x14ac:dyDescent="0.25">
      <c r="A20" s="15">
        <v>1</v>
      </c>
      <c r="B20" s="16" t="s">
        <v>140</v>
      </c>
      <c r="C20" s="15" t="s">
        <v>86</v>
      </c>
      <c r="D20" s="17">
        <v>45957</v>
      </c>
      <c r="E20" s="18" t="s">
        <v>39</v>
      </c>
      <c r="F20" s="19">
        <v>7918200</v>
      </c>
      <c r="G20" s="19">
        <v>633456</v>
      </c>
      <c r="H20" s="19">
        <f>+F20+G20</f>
        <v>8551656</v>
      </c>
    </row>
    <row r="21" spans="1:8" s="21" customFormat="1" ht="35.25" customHeight="1" x14ac:dyDescent="0.2">
      <c r="A21" s="35" t="s">
        <v>23</v>
      </c>
      <c r="B21" s="36"/>
      <c r="C21" s="36"/>
      <c r="D21" s="36"/>
      <c r="E21" s="37"/>
      <c r="F21" s="20">
        <f>SUM(F20:F20)</f>
        <v>7918200</v>
      </c>
      <c r="G21" s="20">
        <f>SUM(G20:G20)</f>
        <v>633456</v>
      </c>
      <c r="H21" s="20">
        <f>SUM(H20:H20)</f>
        <v>8551656</v>
      </c>
    </row>
    <row r="22" spans="1:8" s="21" customFormat="1" ht="35.25" customHeight="1" x14ac:dyDescent="0.2">
      <c r="A22" s="38" t="s">
        <v>87</v>
      </c>
      <c r="B22" s="39"/>
      <c r="C22" s="39"/>
      <c r="D22" s="39"/>
      <c r="E22" s="40"/>
      <c r="F22" s="20">
        <f>ROUND(F21*0.07,0)</f>
        <v>554274</v>
      </c>
      <c r="G22" s="20">
        <f>ROUND(F22*0.08,0)</f>
        <v>44342</v>
      </c>
      <c r="H22" s="20">
        <f>F22+G22</f>
        <v>598616</v>
      </c>
    </row>
    <row r="24" spans="1:8" s="1" customFormat="1" ht="16.5" x14ac:dyDescent="0.25">
      <c r="A24" s="41" t="s">
        <v>24</v>
      </c>
      <c r="B24" s="41"/>
      <c r="C24" s="41"/>
      <c r="D24" s="41"/>
      <c r="E24" s="41"/>
      <c r="F24" s="41"/>
      <c r="G24" s="41"/>
      <c r="H24" s="41"/>
    </row>
    <row r="25" spans="1:8" s="1" customFormat="1" ht="16.5" x14ac:dyDescent="0.25">
      <c r="D25" s="2"/>
      <c r="F25" s="3"/>
      <c r="G25" s="3"/>
      <c r="H25" s="3"/>
    </row>
    <row r="26" spans="1:8" s="1" customFormat="1" ht="16.5" x14ac:dyDescent="0.25">
      <c r="A26" s="4"/>
      <c r="B26" s="26" t="s">
        <v>25</v>
      </c>
      <c r="C26" s="26"/>
      <c r="D26" s="26"/>
      <c r="F26" s="30" t="s">
        <v>26</v>
      </c>
      <c r="G26" s="30"/>
      <c r="H26" s="30"/>
    </row>
    <row r="27" spans="1:8" s="1" customFormat="1" ht="16.5" x14ac:dyDescent="0.25">
      <c r="B27" s="31" t="s">
        <v>27</v>
      </c>
      <c r="C27" s="31"/>
      <c r="D27" s="31"/>
      <c r="F27" s="32" t="s">
        <v>27</v>
      </c>
      <c r="G27" s="32"/>
      <c r="H27" s="32"/>
    </row>
    <row r="28" spans="1:8" s="1" customFormat="1" ht="16.5" x14ac:dyDescent="0.25">
      <c r="D28" s="2"/>
      <c r="F28" s="3"/>
      <c r="G28" s="3"/>
      <c r="H28" s="3"/>
    </row>
  </sheetData>
  <mergeCells count="16">
    <mergeCell ref="B26:D26"/>
    <mergeCell ref="F26:H26"/>
    <mergeCell ref="B27:D27"/>
    <mergeCell ref="F27:H27"/>
    <mergeCell ref="A7:H7"/>
    <mergeCell ref="C17:D17"/>
    <mergeCell ref="E17:F17"/>
    <mergeCell ref="A21:E21"/>
    <mergeCell ref="A22:E22"/>
    <mergeCell ref="A24:H24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1"/>
  <sheetViews>
    <sheetView topLeftCell="A20" zoomScaleNormal="100" workbookViewId="0">
      <selection activeCell="G20" sqref="G20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93</v>
      </c>
      <c r="F4" s="29"/>
      <c r="G4" s="29"/>
      <c r="H4" s="29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101</v>
      </c>
      <c r="B7" s="33"/>
      <c r="C7" s="33"/>
      <c r="D7" s="33"/>
      <c r="E7" s="33"/>
      <c r="F7" s="33"/>
      <c r="G7" s="33"/>
      <c r="H7" s="33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 - CHI NHÁNH BA ĐÌNH</v>
      </c>
      <c r="D14" s="6"/>
      <c r="F14" s="8"/>
      <c r="G14" s="8"/>
      <c r="H14" s="8"/>
      <c r="J14" s="7" t="s">
        <v>74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0304741634-008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Tầng hầm 1 (B1), Trung tâm Lotte Hà Nội, số 54, đường Liễu Giai, Phường Giảng Võ, Thành phố Hà Nội,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14</v>
      </c>
      <c r="F17" s="34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1.5" x14ac:dyDescent="0.25">
      <c r="A20" s="15">
        <v>1</v>
      </c>
      <c r="B20" s="16" t="s">
        <v>136</v>
      </c>
      <c r="C20" s="15" t="s">
        <v>86</v>
      </c>
      <c r="D20" s="17">
        <v>45936</v>
      </c>
      <c r="E20" s="18" t="s">
        <v>75</v>
      </c>
      <c r="F20" s="19">
        <v>1110580</v>
      </c>
      <c r="G20" s="19">
        <v>88846</v>
      </c>
      <c r="H20" s="19">
        <f>+F20+G20</f>
        <v>1199426</v>
      </c>
    </row>
    <row r="21" spans="1:8" ht="31.5" x14ac:dyDescent="0.25">
      <c r="A21" s="15">
        <v>2</v>
      </c>
      <c r="B21" s="16" t="s">
        <v>137</v>
      </c>
      <c r="C21" s="15" t="s">
        <v>86</v>
      </c>
      <c r="D21" s="17">
        <v>45946</v>
      </c>
      <c r="E21" s="18" t="s">
        <v>75</v>
      </c>
      <c r="F21" s="19">
        <v>1091315</v>
      </c>
      <c r="G21" s="19">
        <v>87305</v>
      </c>
      <c r="H21" s="19">
        <f t="shared" ref="H21:H22" si="0">+F21+G21</f>
        <v>1178620</v>
      </c>
    </row>
    <row r="22" spans="1:8" ht="31.5" x14ac:dyDescent="0.25">
      <c r="A22" s="15">
        <v>3</v>
      </c>
      <c r="B22" s="16" t="s">
        <v>138</v>
      </c>
      <c r="C22" s="15" t="s">
        <v>86</v>
      </c>
      <c r="D22" s="17">
        <v>45952</v>
      </c>
      <c r="E22" s="18" t="s">
        <v>75</v>
      </c>
      <c r="F22" s="19">
        <v>1548085</v>
      </c>
      <c r="G22" s="19">
        <v>123847</v>
      </c>
      <c r="H22" s="19">
        <f t="shared" si="0"/>
        <v>1671932</v>
      </c>
    </row>
    <row r="23" spans="1:8" ht="31.5" x14ac:dyDescent="0.25">
      <c r="A23" s="15">
        <v>4</v>
      </c>
      <c r="B23" s="16" t="s">
        <v>139</v>
      </c>
      <c r="C23" s="15" t="s">
        <v>86</v>
      </c>
      <c r="D23" s="17">
        <v>45957</v>
      </c>
      <c r="E23" s="18" t="s">
        <v>75</v>
      </c>
      <c r="F23" s="19">
        <v>2122640</v>
      </c>
      <c r="G23" s="19">
        <v>169811</v>
      </c>
      <c r="H23" s="19">
        <f>+F23+G23</f>
        <v>2292451</v>
      </c>
    </row>
    <row r="24" spans="1:8" s="21" customFormat="1" ht="35.25" customHeight="1" x14ac:dyDescent="0.2">
      <c r="A24" s="35" t="s">
        <v>23</v>
      </c>
      <c r="B24" s="36"/>
      <c r="C24" s="36"/>
      <c r="D24" s="36"/>
      <c r="E24" s="37"/>
      <c r="F24" s="20">
        <f>SUM(F20:F23)</f>
        <v>5872620</v>
      </c>
      <c r="G24" s="20">
        <f>SUM(G20:G23)</f>
        <v>469809</v>
      </c>
      <c r="H24" s="20">
        <f>SUM(H20:H23)</f>
        <v>6342429</v>
      </c>
    </row>
    <row r="25" spans="1:8" s="21" customFormat="1" ht="35.25" customHeight="1" x14ac:dyDescent="0.2">
      <c r="A25" s="38" t="s">
        <v>87</v>
      </c>
      <c r="B25" s="39"/>
      <c r="C25" s="39"/>
      <c r="D25" s="39"/>
      <c r="E25" s="40"/>
      <c r="F25" s="20">
        <f>ROUND(F24*0.07,0)</f>
        <v>411083</v>
      </c>
      <c r="G25" s="20">
        <f>ROUND(F25*0.08,0)</f>
        <v>32887</v>
      </c>
      <c r="H25" s="20">
        <f>F25+G25</f>
        <v>443970</v>
      </c>
    </row>
    <row r="27" spans="1:8" s="1" customFormat="1" ht="16.5" x14ac:dyDescent="0.25">
      <c r="A27" s="41" t="s">
        <v>24</v>
      </c>
      <c r="B27" s="41"/>
      <c r="C27" s="41"/>
      <c r="D27" s="41"/>
      <c r="E27" s="41"/>
      <c r="F27" s="41"/>
      <c r="G27" s="41"/>
      <c r="H27" s="41"/>
    </row>
    <row r="28" spans="1:8" s="1" customFormat="1" ht="16.5" x14ac:dyDescent="0.25">
      <c r="D28" s="2"/>
      <c r="F28" s="3"/>
      <c r="G28" s="3"/>
      <c r="H28" s="3"/>
    </row>
    <row r="29" spans="1:8" s="1" customFormat="1" ht="16.5" x14ac:dyDescent="0.25">
      <c r="A29" s="4"/>
      <c r="B29" s="26" t="s">
        <v>25</v>
      </c>
      <c r="C29" s="26"/>
      <c r="D29" s="26"/>
      <c r="F29" s="30" t="s">
        <v>26</v>
      </c>
      <c r="G29" s="30"/>
      <c r="H29" s="30"/>
    </row>
    <row r="30" spans="1:8" s="1" customFormat="1" ht="16.5" x14ac:dyDescent="0.25">
      <c r="B30" s="31" t="s">
        <v>27</v>
      </c>
      <c r="C30" s="31"/>
      <c r="D30" s="31"/>
      <c r="F30" s="32" t="s">
        <v>27</v>
      </c>
      <c r="G30" s="32"/>
      <c r="H30" s="32"/>
    </row>
    <row r="31" spans="1:8" s="1" customFormat="1" ht="16.5" x14ac:dyDescent="0.25">
      <c r="D31" s="2"/>
      <c r="F31" s="3"/>
      <c r="G31" s="3"/>
      <c r="H31" s="3"/>
    </row>
  </sheetData>
  <mergeCells count="16">
    <mergeCell ref="B29:D29"/>
    <mergeCell ref="F29:H29"/>
    <mergeCell ref="B30:D30"/>
    <mergeCell ref="F30:H30"/>
    <mergeCell ref="A7:H7"/>
    <mergeCell ref="C17:D17"/>
    <mergeCell ref="E17:F17"/>
    <mergeCell ref="A24:E24"/>
    <mergeCell ref="A25:E25"/>
    <mergeCell ref="A27:H27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0"/>
  <sheetViews>
    <sheetView topLeftCell="A15" zoomScaleNormal="100" workbookViewId="0">
      <selection activeCell="A19" sqref="A19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93</v>
      </c>
      <c r="F4" s="29"/>
      <c r="G4" s="29"/>
      <c r="H4" s="29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100</v>
      </c>
      <c r="B7" s="33"/>
      <c r="C7" s="33"/>
      <c r="D7" s="33"/>
      <c r="E7" s="33"/>
      <c r="F7" s="33"/>
      <c r="G7" s="33"/>
      <c r="H7" s="33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89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12</v>
      </c>
      <c r="B14" s="5"/>
      <c r="C14" s="5" t="str">
        <f>+VLOOKUP(J14,'Danh sách CN'!A:D,2,0)</f>
        <v>CÔNG TY CỔ PHẦN TRUNG TÂM THƯƠNG MẠI LOTTE VIỆT NAM - CHI NHÁNH BÌNH THUẬN</v>
      </c>
      <c r="D14" s="6"/>
      <c r="F14" s="8"/>
      <c r="G14" s="8"/>
      <c r="H14" s="8"/>
      <c r="J14" s="7" t="s">
        <v>42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0304741634-002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Khu dân cư Hùng Vương I, Phường Phú Thủy, Tỉnh Lâm Đồng,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14</v>
      </c>
      <c r="F17" s="34"/>
      <c r="G17" s="8"/>
      <c r="H17" s="8"/>
    </row>
    <row r="19" spans="1:8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1.5" x14ac:dyDescent="0.25">
      <c r="A20" s="15">
        <v>1</v>
      </c>
      <c r="B20" s="16" t="s">
        <v>133</v>
      </c>
      <c r="C20" s="15" t="s">
        <v>86</v>
      </c>
      <c r="D20" s="17">
        <v>45945</v>
      </c>
      <c r="E20" s="18" t="s">
        <v>43</v>
      </c>
      <c r="F20" s="19">
        <v>1110580</v>
      </c>
      <c r="G20" s="19">
        <v>88846</v>
      </c>
      <c r="H20" s="19">
        <f>+F20+G20</f>
        <v>1199426</v>
      </c>
    </row>
    <row r="21" spans="1:8" ht="31.5" x14ac:dyDescent="0.25">
      <c r="A21" s="15">
        <v>2</v>
      </c>
      <c r="B21" s="16" t="s">
        <v>134</v>
      </c>
      <c r="C21" s="15" t="s">
        <v>86</v>
      </c>
      <c r="D21" s="17">
        <v>45957</v>
      </c>
      <c r="E21" s="18" t="s">
        <v>43</v>
      </c>
      <c r="F21" s="19">
        <v>1567350</v>
      </c>
      <c r="G21" s="19">
        <v>125388</v>
      </c>
      <c r="H21" s="19">
        <f t="shared" ref="H21:H22" si="0">+F21+G21</f>
        <v>1692738</v>
      </c>
    </row>
    <row r="22" spans="1:8" ht="31.5" x14ac:dyDescent="0.25">
      <c r="A22" s="15">
        <v>3</v>
      </c>
      <c r="B22" s="16" t="s">
        <v>135</v>
      </c>
      <c r="C22" s="15" t="s">
        <v>88</v>
      </c>
      <c r="D22" s="17">
        <v>45988</v>
      </c>
      <c r="E22" s="18" t="s">
        <v>43</v>
      </c>
      <c r="F22" s="19">
        <v>-107205</v>
      </c>
      <c r="G22" s="19">
        <v>-8576</v>
      </c>
      <c r="H22" s="19">
        <f t="shared" si="0"/>
        <v>-115781</v>
      </c>
    </row>
    <row r="23" spans="1:8" s="21" customFormat="1" ht="35.25" customHeight="1" x14ac:dyDescent="0.2">
      <c r="A23" s="35" t="s">
        <v>23</v>
      </c>
      <c r="B23" s="36"/>
      <c r="C23" s="36"/>
      <c r="D23" s="36"/>
      <c r="E23" s="37"/>
      <c r="F23" s="20">
        <f>SUM(F20:F22)</f>
        <v>2570725</v>
      </c>
      <c r="G23" s="20">
        <f>SUM(G20:G22)</f>
        <v>205658</v>
      </c>
      <c r="H23" s="20">
        <f>SUM(H20:H22)</f>
        <v>2776383</v>
      </c>
    </row>
    <row r="24" spans="1:8" s="21" customFormat="1" ht="35.25" customHeight="1" x14ac:dyDescent="0.2">
      <c r="A24" s="38" t="s">
        <v>87</v>
      </c>
      <c r="B24" s="39"/>
      <c r="C24" s="39"/>
      <c r="D24" s="39"/>
      <c r="E24" s="40"/>
      <c r="F24" s="20">
        <f>ROUND(F23*0.07,0)</f>
        <v>179951</v>
      </c>
      <c r="G24" s="20">
        <f>ROUND(F24*0.08,0)</f>
        <v>14396</v>
      </c>
      <c r="H24" s="20">
        <f>F24+G24</f>
        <v>194347</v>
      </c>
    </row>
    <row r="26" spans="1:8" s="1" customFormat="1" ht="16.5" x14ac:dyDescent="0.25">
      <c r="A26" s="41" t="s">
        <v>24</v>
      </c>
      <c r="B26" s="41"/>
      <c r="C26" s="41"/>
      <c r="D26" s="41"/>
      <c r="E26" s="41"/>
      <c r="F26" s="41"/>
      <c r="G26" s="41"/>
      <c r="H26" s="41"/>
    </row>
    <row r="27" spans="1:8" s="1" customFormat="1" ht="16.5" x14ac:dyDescent="0.25">
      <c r="D27" s="2"/>
      <c r="F27" s="3"/>
      <c r="G27" s="3"/>
      <c r="H27" s="3"/>
    </row>
    <row r="28" spans="1:8" s="1" customFormat="1" ht="16.5" x14ac:dyDescent="0.25">
      <c r="A28" s="4"/>
      <c r="B28" s="26" t="s">
        <v>25</v>
      </c>
      <c r="C28" s="26"/>
      <c r="D28" s="26"/>
      <c r="F28" s="30" t="s">
        <v>26</v>
      </c>
      <c r="G28" s="30"/>
      <c r="H28" s="30"/>
    </row>
    <row r="29" spans="1:8" s="1" customFormat="1" ht="16.5" x14ac:dyDescent="0.25">
      <c r="B29" s="31" t="s">
        <v>27</v>
      </c>
      <c r="C29" s="31"/>
      <c r="D29" s="31"/>
      <c r="F29" s="32" t="s">
        <v>27</v>
      </c>
      <c r="G29" s="32"/>
      <c r="H29" s="32"/>
    </row>
    <row r="30" spans="1:8" s="1" customFormat="1" ht="16.5" x14ac:dyDescent="0.25">
      <c r="D30" s="2"/>
      <c r="F30" s="3"/>
      <c r="G30" s="3"/>
      <c r="H30" s="3"/>
    </row>
  </sheetData>
  <mergeCells count="16">
    <mergeCell ref="B28:D28"/>
    <mergeCell ref="F28:H28"/>
    <mergeCell ref="B29:D29"/>
    <mergeCell ref="F29:H29"/>
    <mergeCell ref="A7:H7"/>
    <mergeCell ref="C17:D17"/>
    <mergeCell ref="E17:F17"/>
    <mergeCell ref="A23:E23"/>
    <mergeCell ref="A24:E24"/>
    <mergeCell ref="A26:H26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28</vt:i4>
      </vt:variant>
    </vt:vector>
  </HeadingPairs>
  <TitlesOfParts>
    <vt:vector size="43" baseType="lpstr">
      <vt:lpstr>TÂY HỒ</vt:lpstr>
      <vt:lpstr>VINH</vt:lpstr>
      <vt:lpstr>NHA TRANG</vt:lpstr>
      <vt:lpstr>GÒ VẤP</vt:lpstr>
      <vt:lpstr>CẦN THƠ</vt:lpstr>
      <vt:lpstr>TÂN BÌNH</vt:lpstr>
      <vt:lpstr>VŨNG TÀU</vt:lpstr>
      <vt:lpstr>BA ĐÌNH</vt:lpstr>
      <vt:lpstr>BÌNH THUẬN</vt:lpstr>
      <vt:lpstr>BÌNH DƯƠNG</vt:lpstr>
      <vt:lpstr>ĐÀ NẴNG</vt:lpstr>
      <vt:lpstr>ĐỒNG NAI</vt:lpstr>
      <vt:lpstr>PHÚ THỌ</vt:lpstr>
      <vt:lpstr>NAM SÀI GÒN</vt:lpstr>
      <vt:lpstr>Danh sách CN</vt:lpstr>
      <vt:lpstr>'BA ĐÌNH'!Print_Area</vt:lpstr>
      <vt:lpstr>'BÌNH DƯƠNG'!Print_Area</vt:lpstr>
      <vt:lpstr>'BÌNH THUẬN'!Print_Area</vt:lpstr>
      <vt:lpstr>'CẦN THƠ'!Print_Area</vt:lpstr>
      <vt:lpstr>'ĐÀ NẴNG'!Print_Area</vt:lpstr>
      <vt:lpstr>'ĐỒNG NAI'!Print_Area</vt:lpstr>
      <vt:lpstr>'GÒ VẤP'!Print_Area</vt:lpstr>
      <vt:lpstr>'NAM SÀI GÒN'!Print_Area</vt:lpstr>
      <vt:lpstr>'NHA TRANG'!Print_Area</vt:lpstr>
      <vt:lpstr>'PHÚ THỌ'!Print_Area</vt:lpstr>
      <vt:lpstr>'TÂN BÌNH'!Print_Area</vt:lpstr>
      <vt:lpstr>'TÂY HỒ'!Print_Area</vt:lpstr>
      <vt:lpstr>VINH!Print_Area</vt:lpstr>
      <vt:lpstr>'VŨNG TÀU'!Print_Area</vt:lpstr>
      <vt:lpstr>'BA ĐÌNH'!Print_Titles</vt:lpstr>
      <vt:lpstr>'BÌNH DƯƠNG'!Print_Titles</vt:lpstr>
      <vt:lpstr>'BÌNH THUẬN'!Print_Titles</vt:lpstr>
      <vt:lpstr>'CẦN THƠ'!Print_Titles</vt:lpstr>
      <vt:lpstr>'ĐÀ NẴNG'!Print_Titles</vt:lpstr>
      <vt:lpstr>'ĐỒNG NAI'!Print_Titles</vt:lpstr>
      <vt:lpstr>'GÒ VẤP'!Print_Titles</vt:lpstr>
      <vt:lpstr>'NAM SÀI GÒN'!Print_Titles</vt:lpstr>
      <vt:lpstr>'NHA TRANG'!Print_Titles</vt:lpstr>
      <vt:lpstr>'PHÚ THỌ'!Print_Titles</vt:lpstr>
      <vt:lpstr>'TÂN BÌNH'!Print_Titles</vt:lpstr>
      <vt:lpstr>'TÂY HỒ'!Print_Titles</vt:lpstr>
      <vt:lpstr>VINH!Print_Titles</vt:lpstr>
      <vt:lpstr>'VŨNG TÀU'!Print_Titles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2025-11-29T08:48:29Z</cp:lastPrinted>
  <dcterms:created xsi:type="dcterms:W3CDTF">2025-08-25T10:30:23Z</dcterms:created>
  <dcterms:modified xsi:type="dcterms:W3CDTF">2025-11-29T09:10:17Z</dcterms:modified>
</cp:coreProperties>
</file>