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7.2025 cơ bản\"/>
    </mc:Choice>
  </mc:AlternateContent>
  <bookViews>
    <workbookView xWindow="0" yWindow="0" windowWidth="20460" windowHeight="7500" firstSheet="9" activeTab="13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ĐÌNH'!$A$19:$H$23</definedName>
    <definedName name="_xlnm._FilterDatabase" localSheetId="9" hidden="1">'BÌNH DƯƠNG'!$A$19:$H$25</definedName>
    <definedName name="_xlnm._FilterDatabase" localSheetId="8" hidden="1">'BÌNH THUẬN'!$A$19:$H$26</definedName>
    <definedName name="_xlnm._FilterDatabase" localSheetId="4" hidden="1">'CẦN THƠ'!$A$19:$H$24</definedName>
    <definedName name="_xlnm._FilterDatabase" localSheetId="10" hidden="1">'ĐÀ NẴNG'!$A$19:$H$22</definedName>
    <definedName name="_xlnm._FilterDatabase" localSheetId="11" hidden="1">'ĐỒNG NAI'!$A$19:$H$23</definedName>
    <definedName name="_xlnm._FilterDatabase" localSheetId="3" hidden="1">'GÒ VẤP'!$A$19:$H$28</definedName>
    <definedName name="_xlnm._FilterDatabase" localSheetId="13" hidden="1">'NAM SÀI GÒN'!$A$19:$H$34</definedName>
    <definedName name="_xlnm._FilterDatabase" localSheetId="2" hidden="1">'NHA TRANG'!$A$19:$H$27</definedName>
    <definedName name="_xlnm._FilterDatabase" localSheetId="12" hidden="1">'PHÚ THỌ'!$A$19:$H$23</definedName>
    <definedName name="_xlnm._FilterDatabase" localSheetId="5" hidden="1">'TÂN BÌNH'!$A$19:$H$24</definedName>
    <definedName name="_xlnm._FilterDatabase" localSheetId="0" hidden="1">'TÂY HỒ'!$A$19:$H$25</definedName>
    <definedName name="_xlnm._FilterDatabase" localSheetId="1" hidden="1">VINH!$A$19:$H$25</definedName>
    <definedName name="_xlnm._FilterDatabase" localSheetId="6" hidden="1">'VŨNG TÀU'!$A$19:$H$23</definedName>
    <definedName name="_xlnm.Print_Area" localSheetId="7">'BA ĐÌNH'!$A$1:$H$39</definedName>
    <definedName name="_xlnm.Print_Area" localSheetId="9">'BÌNH DƯƠNG'!$A$1:$H$39</definedName>
    <definedName name="_xlnm.Print_Area" localSheetId="8">'BÌNH THUẬN'!$A$1:$H$40</definedName>
    <definedName name="_xlnm.Print_Area" localSheetId="4">'CẦN THƠ'!$A$1:$H$40</definedName>
    <definedName name="_xlnm.Print_Area" localSheetId="10">'ĐÀ NẴNG'!$A$1:$H$35</definedName>
    <definedName name="_xlnm.Print_Area" localSheetId="11">'ĐỒNG NAI'!$A$1:$H$37</definedName>
    <definedName name="_xlnm.Print_Area" localSheetId="3">'GÒ VẤP'!$A$1:$H$45</definedName>
    <definedName name="_xlnm.Print_Area" localSheetId="13">'NAM SÀI GÒN'!$A$1:$H$47</definedName>
    <definedName name="_xlnm.Print_Area" localSheetId="2">'NHA TRANG'!$A$1:$H$44</definedName>
    <definedName name="_xlnm.Print_Area" localSheetId="12">'PHÚ THỌ'!$A$1:$H$37</definedName>
    <definedName name="_xlnm.Print_Area" localSheetId="5">'TÂN BÌNH'!$A$1:$H$39</definedName>
    <definedName name="_xlnm.Print_Area" localSheetId="0">'TÂY HỒ'!$A$1:$H$43</definedName>
    <definedName name="_xlnm.Print_Area" localSheetId="1">VINH!$A$1:$H$40</definedName>
    <definedName name="_xlnm.Print_Area" localSheetId="6">'VŨNG TÀU'!$A$1:$H$38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5" l="1"/>
  <c r="G21" i="15"/>
  <c r="F21" i="15"/>
  <c r="F22" i="15" s="1"/>
  <c r="H20" i="15"/>
  <c r="C16" i="14"/>
  <c r="G22" i="14"/>
  <c r="F22" i="14"/>
  <c r="F23" i="14" s="1"/>
  <c r="H21" i="14"/>
  <c r="H20" i="14"/>
  <c r="H22" i="14" s="1"/>
  <c r="H21" i="15" l="1"/>
  <c r="C14" i="15"/>
  <c r="C15" i="15"/>
  <c r="G22" i="15"/>
  <c r="H22" i="15" s="1"/>
  <c r="C14" i="14"/>
  <c r="C15" i="14"/>
  <c r="G23" i="14"/>
  <c r="H23" i="14" s="1"/>
  <c r="C15" i="13" l="1"/>
  <c r="G24" i="13"/>
  <c r="F24" i="13"/>
  <c r="F25" i="13" s="1"/>
  <c r="H23" i="13"/>
  <c r="H22" i="13"/>
  <c r="H21" i="13"/>
  <c r="H20" i="13"/>
  <c r="G24" i="12"/>
  <c r="F24" i="12"/>
  <c r="F25" i="12" s="1"/>
  <c r="H23" i="12"/>
  <c r="H22" i="12"/>
  <c r="H21" i="12"/>
  <c r="H20" i="12"/>
  <c r="C16" i="12"/>
  <c r="C15" i="12"/>
  <c r="C14" i="12"/>
  <c r="C16" i="11"/>
  <c r="G26" i="11"/>
  <c r="F26" i="11"/>
  <c r="F27" i="11" s="1"/>
  <c r="H25" i="11"/>
  <c r="H24" i="11"/>
  <c r="H23" i="11"/>
  <c r="H22" i="11"/>
  <c r="H21" i="11"/>
  <c r="H20" i="11"/>
  <c r="C15" i="10"/>
  <c r="G27" i="10"/>
  <c r="F27" i="10"/>
  <c r="F28" i="10" s="1"/>
  <c r="H26" i="10"/>
  <c r="H25" i="10"/>
  <c r="H24" i="10"/>
  <c r="H23" i="10"/>
  <c r="H22" i="10"/>
  <c r="H21" i="10"/>
  <c r="H20" i="10"/>
  <c r="C16" i="9"/>
  <c r="G23" i="9"/>
  <c r="F23" i="9"/>
  <c r="F24" i="9" s="1"/>
  <c r="H22" i="9"/>
  <c r="H21" i="9"/>
  <c r="H20" i="9"/>
  <c r="C16" i="8"/>
  <c r="G23" i="8"/>
  <c r="F23" i="8"/>
  <c r="F24" i="8" s="1"/>
  <c r="H22" i="8"/>
  <c r="H21" i="8"/>
  <c r="H20" i="8"/>
  <c r="C15" i="7"/>
  <c r="G22" i="7"/>
  <c r="F22" i="7"/>
  <c r="F23" i="7" s="1"/>
  <c r="H21" i="7"/>
  <c r="H20" i="7"/>
  <c r="C16" i="6"/>
  <c r="G22" i="6"/>
  <c r="F22" i="6"/>
  <c r="F23" i="6" s="1"/>
  <c r="H21" i="6"/>
  <c r="H20" i="6"/>
  <c r="C16" i="5"/>
  <c r="G25" i="5"/>
  <c r="F25" i="5"/>
  <c r="F26" i="5" s="1"/>
  <c r="H24" i="5"/>
  <c r="H23" i="5"/>
  <c r="H22" i="5"/>
  <c r="H21" i="5"/>
  <c r="H20" i="5"/>
  <c r="C15" i="4"/>
  <c r="G24" i="4"/>
  <c r="F24" i="4"/>
  <c r="F25" i="4" s="1"/>
  <c r="G25" i="4" s="1"/>
  <c r="H25" i="4" s="1"/>
  <c r="H23" i="4"/>
  <c r="H22" i="4"/>
  <c r="H21" i="4"/>
  <c r="H20" i="4"/>
  <c r="G22" i="3"/>
  <c r="F22" i="3"/>
  <c r="F23" i="3" s="1"/>
  <c r="H21" i="3"/>
  <c r="H20" i="3"/>
  <c r="C16" i="3"/>
  <c r="C15" i="3"/>
  <c r="C14" i="3"/>
  <c r="G33" i="1"/>
  <c r="F33" i="1"/>
  <c r="F34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C16" i="1"/>
  <c r="C15" i="1"/>
  <c r="C14" i="1"/>
  <c r="H24" i="13" l="1"/>
  <c r="C16" i="13"/>
  <c r="C14" i="13"/>
  <c r="G25" i="13"/>
  <c r="H25" i="13" s="1"/>
  <c r="H24" i="12"/>
  <c r="G25" i="12"/>
  <c r="H25" i="12" s="1"/>
  <c r="H26" i="11"/>
  <c r="C14" i="11"/>
  <c r="C15" i="11"/>
  <c r="G27" i="11"/>
  <c r="H27" i="11" s="1"/>
  <c r="H27" i="10"/>
  <c r="C16" i="10"/>
  <c r="C14" i="10"/>
  <c r="G28" i="10"/>
  <c r="H28" i="10" s="1"/>
  <c r="H23" i="9"/>
  <c r="C14" i="9"/>
  <c r="C15" i="9"/>
  <c r="G24" i="9"/>
  <c r="H24" i="9" s="1"/>
  <c r="H23" i="8"/>
  <c r="C14" i="8"/>
  <c r="C15" i="8"/>
  <c r="G24" i="8"/>
  <c r="H24" i="8" s="1"/>
  <c r="H22" i="7"/>
  <c r="C14" i="7"/>
  <c r="C16" i="7"/>
  <c r="G23" i="7"/>
  <c r="H23" i="7" s="1"/>
  <c r="H22" i="6"/>
  <c r="C14" i="6"/>
  <c r="C15" i="6"/>
  <c r="G23" i="6"/>
  <c r="H23" i="6" s="1"/>
  <c r="H25" i="5"/>
  <c r="C14" i="5"/>
  <c r="C15" i="5"/>
  <c r="G26" i="5"/>
  <c r="H26" i="5" s="1"/>
  <c r="C14" i="4"/>
  <c r="C16" i="4"/>
  <c r="H24" i="4"/>
  <c r="H22" i="3"/>
  <c r="G23" i="3"/>
  <c r="H23" i="3" s="1"/>
  <c r="H33" i="1"/>
  <c r="G34" i="1"/>
  <c r="H34" i="1" s="1"/>
</calcChain>
</file>

<file path=xl/sharedStrings.xml><?xml version="1.0" encoding="utf-8"?>
<sst xmlns="http://schemas.openxmlformats.org/spreadsheetml/2006/main" count="752" uniqueCount="164">
  <si>
    <t xml:space="preserve">CÔNG TY TNHH MTV TM &amp; DV </t>
  </si>
  <si>
    <t>CỘNG HÒA XÃ HỘI CHỦ NGHĨA VIỆT NAM</t>
  </si>
  <si>
    <t>NGỌC THƠM</t>
  </si>
  <si>
    <t>Độc lập - Tự do - Hạnh phúc</t>
  </si>
  <si>
    <t>BẢNG KÊ HÓA ĐƠN THÁNG 06/2025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</si>
  <si>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</si>
  <si>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</si>
  <si>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</si>
  <si>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</si>
  <si>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</si>
  <si>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12/14/18 Đường 49, Khu phố 7, Phường Hiệp Bình, TP. Hồ Chí Minh, Việt Nam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</si>
  <si>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</si>
  <si>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</si>
  <si>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</si>
  <si>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</si>
  <si>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</si>
  <si>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</si>
  <si>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</si>
  <si>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</si>
  <si>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</si>
  <si>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</si>
  <si>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</si>
  <si>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</si>
  <si>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</si>
  <si>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</si>
  <si>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</si>
  <si>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</si>
  <si>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</si>
  <si>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</si>
  <si>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</si>
  <si>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</si>
  <si>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</si>
  <si>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</si>
  <si>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</si>
  <si>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</si>
  <si>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</si>
  <si>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</si>
  <si>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</si>
  <si>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</si>
  <si>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</si>
  <si>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</si>
  <si>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</si>
  <si>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</si>
  <si>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</si>
  <si>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</si>
  <si>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</si>
  <si>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</si>
  <si>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</si>
  <si>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</si>
  <si>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</si>
  <si>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</si>
  <si>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</si>
  <si>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</si>
  <si>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</si>
  <si>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</si>
  <si>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</si>
  <si>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</si>
  <si>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</si>
  <si>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</si>
  <si>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</si>
  <si>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</si>
  <si>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</si>
  <si>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</si>
  <si>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</si>
  <si>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</si>
  <si>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</si>
  <si>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</si>
  <si>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</si>
  <si>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</si>
  <si>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</si>
  <si>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</si>
  <si>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</si>
  <si>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</si>
  <si>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</si>
  <si>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</si>
  <si>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</si>
  <si>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</si>
  <si>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</si>
  <si>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</si>
  <si>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</si>
  <si>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</si>
  <si>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</si>
  <si>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</si>
  <si>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</si>
  <si>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</si>
  <si>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</si>
  <si>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</si>
  <si>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</si>
  <si>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TP Hồ Chí Minh, ngày 26 tháng 08 năm 2025</t>
  </si>
  <si>
    <t>1C25TNN</t>
  </si>
  <si>
    <t>Tổng chiết khấu (tỷ lệ 7%)</t>
  </si>
  <si>
    <t>1C25TNF</t>
  </si>
  <si>
    <t>Số: 01072025/BKHD/NT-LOTTE</t>
  </si>
  <si>
    <t>00040995</t>
  </si>
  <si>
    <t>00040996</t>
  </si>
  <si>
    <t>00040999</t>
  </si>
  <si>
    <t>00041900</t>
  </si>
  <si>
    <t>00043859</t>
  </si>
  <si>
    <t>00043860</t>
  </si>
  <si>
    <t>00043861</t>
  </si>
  <si>
    <t>00045477</t>
  </si>
  <si>
    <t>00045478</t>
  </si>
  <si>
    <t>00045479</t>
  </si>
  <si>
    <t>00047115</t>
  </si>
  <si>
    <t>00047116</t>
  </si>
  <si>
    <t>00047573</t>
  </si>
  <si>
    <t>Số: 02072025/BKHD/NT-LOTTE</t>
  </si>
  <si>
    <t>00041094</t>
  </si>
  <si>
    <t>00047423</t>
  </si>
  <si>
    <t>Số: 03072025/BKHD/NT-LOTTE</t>
  </si>
  <si>
    <t>00044186</t>
  </si>
  <si>
    <t>00045722</t>
  </si>
  <si>
    <t>Số: 04072025/BKHD/NT-LOTTE</t>
  </si>
  <si>
    <t>00044247</t>
  </si>
  <si>
    <t>Số: 05072025/BKHD/NT-LOTTE</t>
  </si>
  <si>
    <t>00040845</t>
  </si>
  <si>
    <t>00042531</t>
  </si>
  <si>
    <t>00044268</t>
  </si>
  <si>
    <t>00048378</t>
  </si>
  <si>
    <t>Số: 06072025/BKHD/NT-LOTTE</t>
  </si>
  <si>
    <t>00001195</t>
  </si>
  <si>
    <t>00043853</t>
  </si>
  <si>
    <t>00044032</t>
  </si>
  <si>
    <t>00047390</t>
  </si>
  <si>
    <t>00001295</t>
  </si>
  <si>
    <t>Số: 07072025/BKHD/NT-LOTTE</t>
  </si>
  <si>
    <t>00040775</t>
  </si>
  <si>
    <t>00045053</t>
  </si>
  <si>
    <t>Số: 08072025/BKHD/NT-LOTTE</t>
  </si>
  <si>
    <t>00044034</t>
  </si>
  <si>
    <t>00045702</t>
  </si>
  <si>
    <t>Số: 09072025/BKHD/NT-LOTTE</t>
  </si>
  <si>
    <t>00041854</t>
  </si>
  <si>
    <t>00043511</t>
  </si>
  <si>
    <t>00048049</t>
  </si>
  <si>
    <t>Số: 10072025/BKHD/NT-LOTTE</t>
  </si>
  <si>
    <t>00001198</t>
  </si>
  <si>
    <t>00043854</t>
  </si>
  <si>
    <t>00045486</t>
  </si>
  <si>
    <t>Số: 11072025/BKHD/NT-LOTTE</t>
  </si>
  <si>
    <t>00040911</t>
  </si>
  <si>
    <t>00044109</t>
  </si>
  <si>
    <t>00045501</t>
  </si>
  <si>
    <t>00045592</t>
  </si>
  <si>
    <t>00045604</t>
  </si>
  <si>
    <t>00046715</t>
  </si>
  <si>
    <t>00047492</t>
  </si>
  <si>
    <t>Số: 12072025/BKHD/NT-LOTTE</t>
  </si>
  <si>
    <t>00040799</t>
  </si>
  <si>
    <t>00042350</t>
  </si>
  <si>
    <t>00042510</t>
  </si>
  <si>
    <t>00043856</t>
  </si>
  <si>
    <t>00044035</t>
  </si>
  <si>
    <t>00045487</t>
  </si>
  <si>
    <t>Số: 13072025/BKHD/NT-LOTTE</t>
  </si>
  <si>
    <t>00040810</t>
  </si>
  <si>
    <t>00042511</t>
  </si>
  <si>
    <t>00042657</t>
  </si>
  <si>
    <t>00045703</t>
  </si>
  <si>
    <t>Số: 14072025/BKHD/NT-LOTTE</t>
  </si>
  <si>
    <t>00043578</t>
  </si>
  <si>
    <t>00045054</t>
  </si>
  <si>
    <t>00046825</t>
  </si>
  <si>
    <t>00046826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</si>
</sst>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D14" sqref="D14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159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80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160</v>
      </c>
      <c r="C20" s="15" t="s">
        <v>89</v>
      </c>
      <c r="D20" s="17">
        <v>45849</v>
      </c>
      <c r="E20" s="18" t="s">
        <v>81</v>
      </c>
      <c r="F20" s="19">
        <v>3075400</v>
      </c>
      <c r="G20" s="19">
        <v>246032</v>
      </c>
      <c r="H20" s="19">
        <f>+F20+G20</f>
        <v>3321432</v>
      </c>
    </row>
    <row r="21" spans="1:8" ht="47.25" x14ac:dyDescent="0.25">
      <c r="A21" s="15">
        <v>2</v>
      </c>
      <c r="B21" s="16" t="s">
        <v>161</v>
      </c>
      <c r="C21" s="15" t="s">
        <v>89</v>
      </c>
      <c r="D21" s="17">
        <v>45856</v>
      </c>
      <c r="E21" s="18" t="s">
        <v>81</v>
      </c>
      <c r="F21" s="19">
        <v>1646605</v>
      </c>
      <c r="G21" s="19">
        <v>131728</v>
      </c>
      <c r="H21" s="19">
        <f t="shared" ref="H21:H23" si="0">+F21+G21</f>
        <v>1778333</v>
      </c>
    </row>
    <row r="22" spans="1:8" ht="47.25" x14ac:dyDescent="0.25">
      <c r="A22" s="15">
        <v>3</v>
      </c>
      <c r="B22" s="16" t="s">
        <v>162</v>
      </c>
      <c r="C22" s="15" t="s">
        <v>89</v>
      </c>
      <c r="D22" s="17">
        <v>45862</v>
      </c>
      <c r="E22" s="18" t="s">
        <v>81</v>
      </c>
      <c r="F22" s="19">
        <v>2737920</v>
      </c>
      <c r="G22" s="19">
        <v>219034</v>
      </c>
      <c r="H22" s="19">
        <f t="shared" si="0"/>
        <v>2956954</v>
      </c>
    </row>
    <row r="23" spans="1:8" ht="47.25" x14ac:dyDescent="0.25">
      <c r="A23" s="15">
        <v>4</v>
      </c>
      <c r="B23" s="16" t="s">
        <v>163</v>
      </c>
      <c r="C23" s="15" t="s">
        <v>89</v>
      </c>
      <c r="D23" s="17">
        <v>45862</v>
      </c>
      <c r="E23" s="18" t="s">
        <v>81</v>
      </c>
      <c r="F23" s="19">
        <v>1031555</v>
      </c>
      <c r="G23" s="19">
        <v>82524</v>
      </c>
      <c r="H23" s="19">
        <f t="shared" si="0"/>
        <v>1114079</v>
      </c>
    </row>
    <row r="24" spans="1:8" s="22" customFormat="1" ht="35.25" customHeight="1" x14ac:dyDescent="0.25">
      <c r="A24" s="34" t="s">
        <v>25</v>
      </c>
      <c r="B24" s="35"/>
      <c r="C24" s="35"/>
      <c r="D24" s="35"/>
      <c r="E24" s="36"/>
      <c r="F24" s="21">
        <f>SUM(F20:F23)</f>
        <v>8491480</v>
      </c>
      <c r="G24" s="21">
        <f>SUM(G20:G23)</f>
        <v>679318</v>
      </c>
      <c r="H24" s="21">
        <f>SUM(H20:H23)</f>
        <v>9170798</v>
      </c>
    </row>
    <row r="25" spans="1:8" s="22" customFormat="1" ht="35.25" customHeight="1" x14ac:dyDescent="0.25">
      <c r="A25" s="37" t="s">
        <v>90</v>
      </c>
      <c r="B25" s="38"/>
      <c r="C25" s="38"/>
      <c r="D25" s="38"/>
      <c r="E25" s="39"/>
      <c r="F25" s="23">
        <f>ROUND(F24*0.07,0)</f>
        <v>594404</v>
      </c>
      <c r="G25" s="23">
        <f>ROUND(F25*0.08,0)</f>
        <v>47552</v>
      </c>
      <c r="H25" s="23">
        <f>F25+G25</f>
        <v>641956</v>
      </c>
    </row>
    <row r="27" spans="1:8" s="1" customFormat="1" ht="16.5" x14ac:dyDescent="0.25">
      <c r="A27" s="40" t="s">
        <v>26</v>
      </c>
      <c r="B27" s="40"/>
      <c r="C27" s="40"/>
      <c r="D27" s="40"/>
      <c r="E27" s="40"/>
      <c r="F27" s="40"/>
      <c r="G27" s="40"/>
      <c r="H27" s="40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27</v>
      </c>
      <c r="C29" s="28"/>
      <c r="D29" s="28"/>
      <c r="F29" s="29" t="s">
        <v>28</v>
      </c>
      <c r="G29" s="29"/>
      <c r="H29" s="29"/>
    </row>
    <row r="30" spans="1:8" s="1" customFormat="1" ht="16.5" x14ac:dyDescent="0.25">
      <c r="B30" s="30" t="s">
        <v>29</v>
      </c>
      <c r="C30" s="30"/>
      <c r="D30" s="30"/>
      <c r="F30" s="31" t="s">
        <v>29</v>
      </c>
      <c r="G30" s="31"/>
      <c r="H30" s="31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114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48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115</v>
      </c>
      <c r="C20" s="15" t="s">
        <v>89</v>
      </c>
      <c r="D20" s="17">
        <v>45839</v>
      </c>
      <c r="E20" s="18" t="s">
        <v>49</v>
      </c>
      <c r="F20" s="19">
        <v>1072050</v>
      </c>
      <c r="G20" s="19">
        <v>85764</v>
      </c>
      <c r="H20" s="19">
        <f>+F20+G20</f>
        <v>1157814</v>
      </c>
    </row>
    <row r="21" spans="1:8" ht="47.25" x14ac:dyDescent="0.25">
      <c r="A21" s="15">
        <v>2</v>
      </c>
      <c r="B21" s="16" t="s">
        <v>116</v>
      </c>
      <c r="C21" s="15" t="s">
        <v>89</v>
      </c>
      <c r="D21" s="17">
        <v>45846</v>
      </c>
      <c r="E21" s="18" t="s">
        <v>49</v>
      </c>
      <c r="F21" s="19">
        <v>952530</v>
      </c>
      <c r="G21" s="19">
        <v>76202</v>
      </c>
      <c r="H21" s="19">
        <f t="shared" ref="H21:H23" si="0">+F21+G21</f>
        <v>1028732</v>
      </c>
    </row>
    <row r="22" spans="1:8" ht="47.25" x14ac:dyDescent="0.25">
      <c r="A22" s="15">
        <v>3</v>
      </c>
      <c r="B22" s="16" t="s">
        <v>117</v>
      </c>
      <c r="C22" s="15" t="s">
        <v>89</v>
      </c>
      <c r="D22" s="17">
        <v>45855</v>
      </c>
      <c r="E22" s="18" t="s">
        <v>49</v>
      </c>
      <c r="F22" s="19">
        <v>1567580</v>
      </c>
      <c r="G22" s="19">
        <v>125406</v>
      </c>
      <c r="H22" s="19">
        <f t="shared" si="0"/>
        <v>1692986</v>
      </c>
    </row>
    <row r="23" spans="1:8" ht="47.25" x14ac:dyDescent="0.25">
      <c r="A23" s="15">
        <v>4</v>
      </c>
      <c r="B23" s="16" t="s">
        <v>118</v>
      </c>
      <c r="C23" s="15" t="s">
        <v>89</v>
      </c>
      <c r="D23" s="17">
        <v>45869</v>
      </c>
      <c r="E23" s="18" t="s">
        <v>49</v>
      </c>
      <c r="F23" s="19">
        <v>555290</v>
      </c>
      <c r="G23" s="19">
        <v>44423</v>
      </c>
      <c r="H23" s="19">
        <f t="shared" si="0"/>
        <v>599713</v>
      </c>
    </row>
    <row r="24" spans="1:8" s="22" customFormat="1" ht="35.25" customHeight="1" x14ac:dyDescent="0.25">
      <c r="A24" s="34" t="s">
        <v>25</v>
      </c>
      <c r="B24" s="35"/>
      <c r="C24" s="35"/>
      <c r="D24" s="35"/>
      <c r="E24" s="36"/>
      <c r="F24" s="21">
        <f>SUM(F20:F23)</f>
        <v>4147450</v>
      </c>
      <c r="G24" s="21">
        <f>SUM(G20:G23)</f>
        <v>331795</v>
      </c>
      <c r="H24" s="21">
        <f>SUM(H20:H23)</f>
        <v>4479245</v>
      </c>
    </row>
    <row r="25" spans="1:8" s="22" customFormat="1" ht="35.25" customHeight="1" x14ac:dyDescent="0.25">
      <c r="A25" s="37" t="s">
        <v>90</v>
      </c>
      <c r="B25" s="38"/>
      <c r="C25" s="38"/>
      <c r="D25" s="38"/>
      <c r="E25" s="39"/>
      <c r="F25" s="23">
        <f>ROUND(F24*0.07,0)</f>
        <v>290322</v>
      </c>
      <c r="G25" s="23">
        <f>ROUND(F25*0.08,0)</f>
        <v>23226</v>
      </c>
      <c r="H25" s="23">
        <f>F25+G25</f>
        <v>313548</v>
      </c>
    </row>
    <row r="27" spans="1:8" s="1" customFormat="1" ht="16.5" x14ac:dyDescent="0.25">
      <c r="A27" s="40" t="s">
        <v>26</v>
      </c>
      <c r="B27" s="40"/>
      <c r="C27" s="40"/>
      <c r="D27" s="40"/>
      <c r="E27" s="40"/>
      <c r="F27" s="40"/>
      <c r="G27" s="40"/>
      <c r="H27" s="40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27</v>
      </c>
      <c r="C29" s="28"/>
      <c r="D29" s="28"/>
      <c r="F29" s="29" t="s">
        <v>28</v>
      </c>
      <c r="G29" s="29"/>
      <c r="H29" s="29"/>
    </row>
    <row r="30" spans="1:8" s="1" customFormat="1" ht="16.5" x14ac:dyDescent="0.25">
      <c r="B30" s="30" t="s">
        <v>29</v>
      </c>
      <c r="C30" s="30"/>
      <c r="D30" s="30"/>
      <c r="F30" s="31" t="s">
        <v>29</v>
      </c>
      <c r="G30" s="31"/>
      <c r="H30" s="31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112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56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113</v>
      </c>
      <c r="C20" s="15" t="s">
        <v>89</v>
      </c>
      <c r="D20" s="17">
        <v>45854</v>
      </c>
      <c r="E20" s="18" t="s">
        <v>57</v>
      </c>
      <c r="F20" s="19">
        <v>952530</v>
      </c>
      <c r="G20" s="19">
        <v>76202</v>
      </c>
      <c r="H20" s="19">
        <f>+F20+G20</f>
        <v>1028732</v>
      </c>
    </row>
    <row r="21" spans="1:8" s="22" customFormat="1" ht="35.25" customHeight="1" x14ac:dyDescent="0.25">
      <c r="A21" s="34" t="s">
        <v>25</v>
      </c>
      <c r="B21" s="35"/>
      <c r="C21" s="35"/>
      <c r="D21" s="35"/>
      <c r="E21" s="36"/>
      <c r="F21" s="21">
        <f>SUM(F20:F20)</f>
        <v>952530</v>
      </c>
      <c r="G21" s="21">
        <f>SUM(G20:G20)</f>
        <v>76202</v>
      </c>
      <c r="H21" s="21">
        <f>SUM(H20:H20)</f>
        <v>1028732</v>
      </c>
    </row>
    <row r="22" spans="1:8" s="22" customFormat="1" ht="35.25" customHeight="1" x14ac:dyDescent="0.25">
      <c r="A22" s="37" t="s">
        <v>90</v>
      </c>
      <c r="B22" s="38"/>
      <c r="C22" s="38"/>
      <c r="D22" s="38"/>
      <c r="E22" s="39"/>
      <c r="F22" s="23">
        <f>ROUND(F21*0.07,0)</f>
        <v>66677</v>
      </c>
      <c r="G22" s="23">
        <f>ROUND(F22*0.08,0)</f>
        <v>5334</v>
      </c>
      <c r="H22" s="23">
        <f>F22+G22</f>
        <v>72011</v>
      </c>
    </row>
    <row r="24" spans="1:8" s="1" customFormat="1" ht="16.5" x14ac:dyDescent="0.25">
      <c r="A24" s="40" t="s">
        <v>26</v>
      </c>
      <c r="B24" s="40"/>
      <c r="C24" s="40"/>
      <c r="D24" s="40"/>
      <c r="E24" s="40"/>
      <c r="F24" s="40"/>
      <c r="G24" s="40"/>
      <c r="H24" s="40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8" t="s">
        <v>27</v>
      </c>
      <c r="C26" s="28"/>
      <c r="D26" s="28"/>
      <c r="F26" s="29" t="s">
        <v>28</v>
      </c>
      <c r="G26" s="29"/>
      <c r="H26" s="29"/>
    </row>
    <row r="27" spans="1:8" s="1" customFormat="1" ht="16.5" x14ac:dyDescent="0.25">
      <c r="B27" s="30" t="s">
        <v>29</v>
      </c>
      <c r="C27" s="30"/>
      <c r="D27" s="30"/>
      <c r="F27" s="31" t="s">
        <v>29</v>
      </c>
      <c r="G27" s="31"/>
      <c r="H27" s="31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109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52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110</v>
      </c>
      <c r="C20" s="15" t="s">
        <v>89</v>
      </c>
      <c r="D20" s="17">
        <v>45854</v>
      </c>
      <c r="E20" s="18" t="s">
        <v>53</v>
      </c>
      <c r="F20" s="19">
        <v>1567580</v>
      </c>
      <c r="G20" s="19">
        <v>125406</v>
      </c>
      <c r="H20" s="19">
        <f>+F20+G20</f>
        <v>1692986</v>
      </c>
    </row>
    <row r="21" spans="1:8" ht="47.25" x14ac:dyDescent="0.25">
      <c r="A21" s="15">
        <v>2</v>
      </c>
      <c r="B21" s="16" t="s">
        <v>111</v>
      </c>
      <c r="C21" s="15" t="s">
        <v>89</v>
      </c>
      <c r="D21" s="17">
        <v>45860</v>
      </c>
      <c r="E21" s="18" t="s">
        <v>53</v>
      </c>
      <c r="F21" s="19">
        <v>1567580</v>
      </c>
      <c r="G21" s="19">
        <v>125406</v>
      </c>
      <c r="H21" s="19">
        <f t="shared" ref="H21" si="0">+F21+G21</f>
        <v>1692986</v>
      </c>
    </row>
    <row r="22" spans="1:8" s="22" customFormat="1" ht="35.25" customHeight="1" x14ac:dyDescent="0.25">
      <c r="A22" s="34" t="s">
        <v>25</v>
      </c>
      <c r="B22" s="35"/>
      <c r="C22" s="35"/>
      <c r="D22" s="35"/>
      <c r="E22" s="36"/>
      <c r="F22" s="21">
        <f>SUM(F20:F21)</f>
        <v>3135160</v>
      </c>
      <c r="G22" s="21">
        <f>SUM(G20:G21)</f>
        <v>250812</v>
      </c>
      <c r="H22" s="21">
        <f>SUM(H20:H21)</f>
        <v>3385972</v>
      </c>
    </row>
    <row r="23" spans="1:8" s="22" customFormat="1" ht="35.25" customHeight="1" x14ac:dyDescent="0.25">
      <c r="A23" s="37" t="s">
        <v>90</v>
      </c>
      <c r="B23" s="38"/>
      <c r="C23" s="38"/>
      <c r="D23" s="38"/>
      <c r="E23" s="39"/>
      <c r="F23" s="23">
        <f>ROUND(F22*0.07,0)</f>
        <v>219461</v>
      </c>
      <c r="G23" s="23">
        <f>ROUND(F23*0.08,0)</f>
        <v>17557</v>
      </c>
      <c r="H23" s="23">
        <f>F23+G23</f>
        <v>237018</v>
      </c>
    </row>
    <row r="25" spans="1:8" s="1" customFormat="1" ht="16.5" x14ac:dyDescent="0.25">
      <c r="A25" s="40" t="s">
        <v>26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27</v>
      </c>
      <c r="C27" s="28"/>
      <c r="D27" s="28"/>
      <c r="F27" s="29" t="s">
        <v>28</v>
      </c>
      <c r="G27" s="29"/>
      <c r="H27" s="29"/>
    </row>
    <row r="28" spans="1:8" s="1" customFormat="1" ht="16.5" x14ac:dyDescent="0.25">
      <c r="B28" s="30" t="s">
        <v>29</v>
      </c>
      <c r="C28" s="30"/>
      <c r="D28" s="30"/>
      <c r="F28" s="31" t="s">
        <v>29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106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68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35.25" customHeight="1" x14ac:dyDescent="0.25">
      <c r="A20" s="15">
        <v>1</v>
      </c>
      <c r="B20" s="16" t="s">
        <v>107</v>
      </c>
      <c r="C20" s="15" t="s">
        <v>89</v>
      </c>
      <c r="D20" s="17">
        <v>45841</v>
      </c>
      <c r="E20" s="18" t="s">
        <v>69</v>
      </c>
      <c r="F20" s="19">
        <v>2103605</v>
      </c>
      <c r="G20" s="19">
        <v>168288</v>
      </c>
      <c r="H20" s="19">
        <f>+F20+G20</f>
        <v>2271893</v>
      </c>
    </row>
    <row r="21" spans="1:8" ht="35.25" customHeight="1" x14ac:dyDescent="0.25">
      <c r="A21" s="15">
        <v>2</v>
      </c>
      <c r="B21" s="16" t="s">
        <v>108</v>
      </c>
      <c r="C21" s="15" t="s">
        <v>89</v>
      </c>
      <c r="D21" s="17">
        <v>45864</v>
      </c>
      <c r="E21" s="18" t="s">
        <v>69</v>
      </c>
      <c r="F21" s="19">
        <v>1012290</v>
      </c>
      <c r="G21" s="19">
        <v>80983</v>
      </c>
      <c r="H21" s="19">
        <f t="shared" ref="H21" si="0">+F21+G21</f>
        <v>1093273</v>
      </c>
    </row>
    <row r="22" spans="1:8" s="22" customFormat="1" ht="35.25" customHeight="1" x14ac:dyDescent="0.25">
      <c r="A22" s="34" t="s">
        <v>25</v>
      </c>
      <c r="B22" s="35"/>
      <c r="C22" s="35"/>
      <c r="D22" s="35"/>
      <c r="E22" s="36"/>
      <c r="F22" s="21">
        <f>SUM(F20:F21)</f>
        <v>3115895</v>
      </c>
      <c r="G22" s="21">
        <f>SUM(G20:G21)</f>
        <v>249271</v>
      </c>
      <c r="H22" s="21">
        <f>SUM(H20:H21)</f>
        <v>3365166</v>
      </c>
    </row>
    <row r="23" spans="1:8" s="22" customFormat="1" ht="35.25" customHeight="1" x14ac:dyDescent="0.25">
      <c r="A23" s="37" t="s">
        <v>90</v>
      </c>
      <c r="B23" s="38"/>
      <c r="C23" s="38"/>
      <c r="D23" s="38"/>
      <c r="E23" s="39"/>
      <c r="F23" s="23">
        <f>ROUND(F22*0.07,0)</f>
        <v>218113</v>
      </c>
      <c r="G23" s="23">
        <f>ROUND(F23*0.08,0)</f>
        <v>17449</v>
      </c>
      <c r="H23" s="23">
        <f>F23+G23</f>
        <v>235562</v>
      </c>
    </row>
    <row r="25" spans="1:8" s="1" customFormat="1" ht="16.5" x14ac:dyDescent="0.25">
      <c r="A25" s="40" t="s">
        <v>26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27</v>
      </c>
      <c r="C27" s="28"/>
      <c r="D27" s="28"/>
      <c r="F27" s="29" t="s">
        <v>28</v>
      </c>
      <c r="G27" s="29"/>
      <c r="H27" s="29"/>
    </row>
    <row r="28" spans="1:8" s="1" customFormat="1" ht="16.5" x14ac:dyDescent="0.25">
      <c r="B28" s="30" t="s">
        <v>29</v>
      </c>
      <c r="C28" s="30"/>
      <c r="D28" s="30"/>
      <c r="F28" s="31" t="s">
        <v>29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92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68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35.25" customHeight="1" x14ac:dyDescent="0.25">
      <c r="A20" s="15">
        <v>1</v>
      </c>
      <c r="B20" s="16" t="s">
        <v>93</v>
      </c>
      <c r="C20" s="15" t="s">
        <v>89</v>
      </c>
      <c r="D20" s="17">
        <v>45840</v>
      </c>
      <c r="E20" s="18" t="s">
        <v>69</v>
      </c>
      <c r="F20" s="19">
        <v>2837265</v>
      </c>
      <c r="G20" s="19">
        <v>226981</v>
      </c>
      <c r="H20" s="19">
        <f>+F20+G20</f>
        <v>3064246</v>
      </c>
    </row>
    <row r="21" spans="1:8" ht="35.25" customHeight="1" x14ac:dyDescent="0.25">
      <c r="A21" s="15">
        <v>2</v>
      </c>
      <c r="B21" s="16" t="s">
        <v>94</v>
      </c>
      <c r="C21" s="15" t="s">
        <v>89</v>
      </c>
      <c r="D21" s="17">
        <v>45840</v>
      </c>
      <c r="E21" s="18" t="s">
        <v>69</v>
      </c>
      <c r="F21" s="19">
        <v>1190660</v>
      </c>
      <c r="G21" s="19">
        <v>95253</v>
      </c>
      <c r="H21" s="19">
        <f t="shared" ref="H21:H32" si="0">+F21+G21</f>
        <v>1285913</v>
      </c>
    </row>
    <row r="22" spans="1:8" ht="35.25" customHeight="1" x14ac:dyDescent="0.25">
      <c r="A22" s="15">
        <v>3</v>
      </c>
      <c r="B22" s="16" t="s">
        <v>95</v>
      </c>
      <c r="C22" s="15" t="s">
        <v>89</v>
      </c>
      <c r="D22" s="17">
        <v>45840</v>
      </c>
      <c r="E22" s="18" t="s">
        <v>69</v>
      </c>
      <c r="F22" s="19">
        <v>1072050</v>
      </c>
      <c r="G22" s="19">
        <v>85764</v>
      </c>
      <c r="H22" s="19">
        <f t="shared" si="0"/>
        <v>1157814</v>
      </c>
    </row>
    <row r="23" spans="1:8" ht="35.25" customHeight="1" x14ac:dyDescent="0.25">
      <c r="A23" s="15">
        <v>4</v>
      </c>
      <c r="B23" s="16" t="s">
        <v>96</v>
      </c>
      <c r="C23" s="15" t="s">
        <v>89</v>
      </c>
      <c r="D23" s="17">
        <v>45842</v>
      </c>
      <c r="E23" s="18" t="s">
        <v>69</v>
      </c>
      <c r="F23" s="19">
        <v>1110580</v>
      </c>
      <c r="G23" s="19">
        <v>88846</v>
      </c>
      <c r="H23" s="19">
        <f t="shared" si="0"/>
        <v>1199426</v>
      </c>
    </row>
    <row r="24" spans="1:8" ht="35.25" customHeight="1" x14ac:dyDescent="0.25">
      <c r="A24" s="15">
        <v>5</v>
      </c>
      <c r="B24" s="16" t="s">
        <v>97</v>
      </c>
      <c r="C24" s="15" t="s">
        <v>89</v>
      </c>
      <c r="D24" s="17">
        <v>45850</v>
      </c>
      <c r="E24" s="18" t="s">
        <v>69</v>
      </c>
      <c r="F24" s="19">
        <v>1072050</v>
      </c>
      <c r="G24" s="19">
        <v>85764</v>
      </c>
      <c r="H24" s="19">
        <f t="shared" si="0"/>
        <v>1157814</v>
      </c>
    </row>
    <row r="25" spans="1:8" ht="35.25" customHeight="1" x14ac:dyDescent="0.25">
      <c r="A25" s="15">
        <v>6</v>
      </c>
      <c r="B25" s="16" t="s">
        <v>98</v>
      </c>
      <c r="C25" s="15" t="s">
        <v>89</v>
      </c>
      <c r="D25" s="17">
        <v>45850</v>
      </c>
      <c r="E25" s="18" t="s">
        <v>69</v>
      </c>
      <c r="F25" s="19">
        <v>2857590</v>
      </c>
      <c r="G25" s="19">
        <v>228607</v>
      </c>
      <c r="H25" s="19">
        <f t="shared" si="0"/>
        <v>3086197</v>
      </c>
    </row>
    <row r="26" spans="1:8" ht="35.25" customHeight="1" x14ac:dyDescent="0.25">
      <c r="A26" s="15">
        <v>7</v>
      </c>
      <c r="B26" s="15" t="s">
        <v>99</v>
      </c>
      <c r="C26" s="15" t="s">
        <v>89</v>
      </c>
      <c r="D26" s="17">
        <v>45850</v>
      </c>
      <c r="E26" s="18" t="s">
        <v>69</v>
      </c>
      <c r="F26" s="19">
        <v>555290</v>
      </c>
      <c r="G26" s="19">
        <v>44423</v>
      </c>
      <c r="H26" s="19">
        <f t="shared" si="0"/>
        <v>599713</v>
      </c>
    </row>
    <row r="27" spans="1:8" ht="35.25" customHeight="1" x14ac:dyDescent="0.25">
      <c r="A27" s="15">
        <v>8</v>
      </c>
      <c r="B27" s="16" t="s">
        <v>100</v>
      </c>
      <c r="C27" s="15" t="s">
        <v>89</v>
      </c>
      <c r="D27" s="17">
        <v>45856</v>
      </c>
      <c r="E27" s="18" t="s">
        <v>69</v>
      </c>
      <c r="F27" s="19">
        <v>11946970</v>
      </c>
      <c r="G27" s="19">
        <v>955758</v>
      </c>
      <c r="H27" s="19">
        <f t="shared" si="0"/>
        <v>12902728</v>
      </c>
    </row>
    <row r="28" spans="1:8" ht="35.25" customHeight="1" x14ac:dyDescent="0.25">
      <c r="A28" s="15">
        <v>9</v>
      </c>
      <c r="B28" s="16" t="s">
        <v>101</v>
      </c>
      <c r="C28" s="15" t="s">
        <v>89</v>
      </c>
      <c r="D28" s="17">
        <v>45856</v>
      </c>
      <c r="E28" s="18" t="s">
        <v>69</v>
      </c>
      <c r="F28" s="19">
        <v>536025</v>
      </c>
      <c r="G28" s="19">
        <v>42882</v>
      </c>
      <c r="H28" s="19">
        <f t="shared" si="0"/>
        <v>578907</v>
      </c>
    </row>
    <row r="29" spans="1:8" ht="35.25" customHeight="1" x14ac:dyDescent="0.25">
      <c r="A29" s="15">
        <v>10</v>
      </c>
      <c r="B29" s="16" t="s">
        <v>102</v>
      </c>
      <c r="C29" s="15" t="s">
        <v>89</v>
      </c>
      <c r="D29" s="17">
        <v>45856</v>
      </c>
      <c r="E29" s="18" t="s">
        <v>69</v>
      </c>
      <c r="F29" s="19">
        <v>1110580</v>
      </c>
      <c r="G29" s="19">
        <v>88846</v>
      </c>
      <c r="H29" s="19">
        <f t="shared" si="0"/>
        <v>1199426</v>
      </c>
    </row>
    <row r="30" spans="1:8" ht="35.25" customHeight="1" x14ac:dyDescent="0.25">
      <c r="A30" s="15">
        <v>11</v>
      </c>
      <c r="B30" s="16" t="s">
        <v>103</v>
      </c>
      <c r="C30" s="15" t="s">
        <v>89</v>
      </c>
      <c r="D30" s="17">
        <v>45863</v>
      </c>
      <c r="E30" s="18" t="s">
        <v>69</v>
      </c>
      <c r="F30" s="19">
        <v>1110580</v>
      </c>
      <c r="G30" s="19">
        <v>88846</v>
      </c>
      <c r="H30" s="19">
        <f t="shared" si="0"/>
        <v>1199426</v>
      </c>
    </row>
    <row r="31" spans="1:8" ht="35.25" customHeight="1" x14ac:dyDescent="0.25">
      <c r="A31" s="15">
        <v>12</v>
      </c>
      <c r="B31" s="16" t="s">
        <v>104</v>
      </c>
      <c r="C31" s="15" t="s">
        <v>89</v>
      </c>
      <c r="D31" s="17">
        <v>45863</v>
      </c>
      <c r="E31" s="18" t="s">
        <v>69</v>
      </c>
      <c r="F31" s="19">
        <v>1110580</v>
      </c>
      <c r="G31" s="19">
        <v>88846</v>
      </c>
      <c r="H31" s="19">
        <f t="shared" si="0"/>
        <v>1199426</v>
      </c>
    </row>
    <row r="32" spans="1:8" ht="35.25" customHeight="1" x14ac:dyDescent="0.25">
      <c r="A32" s="15">
        <v>13</v>
      </c>
      <c r="B32" s="16" t="s">
        <v>105</v>
      </c>
      <c r="C32" s="15" t="s">
        <v>89</v>
      </c>
      <c r="D32" s="17">
        <v>45867</v>
      </c>
      <c r="E32" s="18" t="s">
        <v>69</v>
      </c>
      <c r="F32" s="19">
        <v>1091315</v>
      </c>
      <c r="G32" s="19">
        <v>87305</v>
      </c>
      <c r="H32" s="19">
        <f t="shared" si="0"/>
        <v>1178620</v>
      </c>
    </row>
    <row r="33" spans="1:8" s="22" customFormat="1" ht="35.25" customHeight="1" x14ac:dyDescent="0.25">
      <c r="A33" s="34" t="s">
        <v>25</v>
      </c>
      <c r="B33" s="35"/>
      <c r="C33" s="35"/>
      <c r="D33" s="35"/>
      <c r="E33" s="36"/>
      <c r="F33" s="21">
        <f>SUM(F20:F32)</f>
        <v>27601535</v>
      </c>
      <c r="G33" s="21">
        <f>SUM(G20:G32)</f>
        <v>2208121</v>
      </c>
      <c r="H33" s="21">
        <f>SUM(H20:H32)</f>
        <v>29809656</v>
      </c>
    </row>
    <row r="34" spans="1:8" s="22" customFormat="1" ht="35.25" customHeight="1" x14ac:dyDescent="0.25">
      <c r="A34" s="37" t="s">
        <v>90</v>
      </c>
      <c r="B34" s="38"/>
      <c r="C34" s="38"/>
      <c r="D34" s="38"/>
      <c r="E34" s="39"/>
      <c r="F34" s="23">
        <f>ROUND(F33*0.07,0)</f>
        <v>1932107</v>
      </c>
      <c r="G34" s="23">
        <f>ROUND(F34*0.08,0)</f>
        <v>154569</v>
      </c>
      <c r="H34" s="23">
        <f>F34+G34</f>
        <v>2086676</v>
      </c>
    </row>
    <row r="36" spans="1:8" s="1" customFormat="1" ht="16.5" x14ac:dyDescent="0.25">
      <c r="A36" s="40" t="s">
        <v>26</v>
      </c>
      <c r="B36" s="40"/>
      <c r="C36" s="40"/>
      <c r="D36" s="40"/>
      <c r="E36" s="40"/>
      <c r="F36" s="40"/>
      <c r="G36" s="40"/>
      <c r="H36" s="40"/>
    </row>
    <row r="37" spans="1:8" s="1" customFormat="1" ht="16.5" x14ac:dyDescent="0.25">
      <c r="D37" s="2"/>
      <c r="F37" s="3"/>
      <c r="G37" s="3"/>
      <c r="H37" s="3"/>
    </row>
    <row r="38" spans="1:8" s="1" customFormat="1" ht="16.5" x14ac:dyDescent="0.25">
      <c r="A38" s="4"/>
      <c r="B38" s="28" t="s">
        <v>27</v>
      </c>
      <c r="C38" s="28"/>
      <c r="D38" s="28"/>
      <c r="F38" s="29" t="s">
        <v>28</v>
      </c>
      <c r="G38" s="29"/>
      <c r="H38" s="29"/>
    </row>
    <row r="39" spans="1:8" s="1" customFormat="1" ht="16.5" x14ac:dyDescent="0.25">
      <c r="B39" s="30" t="s">
        <v>29</v>
      </c>
      <c r="C39" s="30"/>
      <c r="D39" s="30"/>
      <c r="F39" s="31" t="s">
        <v>29</v>
      </c>
      <c r="G39" s="31"/>
      <c r="H39" s="31"/>
    </row>
    <row r="40" spans="1:8" s="1" customFormat="1" ht="16.5" x14ac:dyDescent="0.25">
      <c r="D40" s="2"/>
      <c r="F40" s="3"/>
      <c r="G40" s="3"/>
      <c r="H40" s="3"/>
    </row>
  </sheetData>
  <mergeCells count="16">
    <mergeCell ref="A6:H6"/>
    <mergeCell ref="B1:D1"/>
    <mergeCell ref="E1:H1"/>
    <mergeCell ref="B2:D2"/>
    <mergeCell ref="E2:H2"/>
    <mergeCell ref="E4:H4"/>
    <mergeCell ref="B38:D38"/>
    <mergeCell ref="F38:H38"/>
    <mergeCell ref="B39:D39"/>
    <mergeCell ref="F39:H39"/>
    <mergeCell ref="A7:H7"/>
    <mergeCell ref="C17:D17"/>
    <mergeCell ref="E17:F17"/>
    <mergeCell ref="A33:E33"/>
    <mergeCell ref="A34:E34"/>
    <mergeCell ref="A36:H3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8" sqref="A8"/>
    </sheetView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26" t="s">
        <v>30</v>
      </c>
      <c r="B1" s="26" t="s">
        <v>21</v>
      </c>
      <c r="C1" s="26" t="s">
        <v>31</v>
      </c>
      <c r="D1" s="26" t="s">
        <v>32</v>
      </c>
    </row>
    <row r="2" spans="1:4" x14ac:dyDescent="0.25">
      <c r="A2" s="27" t="s">
        <v>15</v>
      </c>
      <c r="B2" s="27" t="s">
        <v>33</v>
      </c>
      <c r="C2" s="27" t="s">
        <v>34</v>
      </c>
      <c r="D2" s="27" t="s">
        <v>35</v>
      </c>
    </row>
    <row r="3" spans="1:4" x14ac:dyDescent="0.25">
      <c r="A3" s="27" t="s">
        <v>36</v>
      </c>
      <c r="B3" s="27" t="s">
        <v>37</v>
      </c>
      <c r="C3" s="27" t="s">
        <v>38</v>
      </c>
      <c r="D3" s="27" t="s">
        <v>39</v>
      </c>
    </row>
    <row r="4" spans="1:4" x14ac:dyDescent="0.25">
      <c r="A4" s="27" t="s">
        <v>40</v>
      </c>
      <c r="B4" s="27" t="s">
        <v>41</v>
      </c>
      <c r="C4" s="27" t="s">
        <v>42</v>
      </c>
      <c r="D4" s="27" t="s">
        <v>43</v>
      </c>
    </row>
    <row r="5" spans="1:4" x14ac:dyDescent="0.25">
      <c r="A5" s="27" t="s">
        <v>44</v>
      </c>
      <c r="B5" s="27" t="s">
        <v>45</v>
      </c>
      <c r="C5" s="27" t="s">
        <v>46</v>
      </c>
      <c r="D5" s="27" t="s">
        <v>47</v>
      </c>
    </row>
    <row r="6" spans="1:4" x14ac:dyDescent="0.25">
      <c r="A6" s="27" t="s">
        <v>48</v>
      </c>
      <c r="B6" s="27" t="s">
        <v>49</v>
      </c>
      <c r="C6" s="27" t="s">
        <v>50</v>
      </c>
      <c r="D6" s="27" t="s">
        <v>51</v>
      </c>
    </row>
    <row r="7" spans="1:4" x14ac:dyDescent="0.25">
      <c r="A7" s="27" t="s">
        <v>52</v>
      </c>
      <c r="B7" s="27" t="s">
        <v>53</v>
      </c>
      <c r="C7" s="27" t="s">
        <v>54</v>
      </c>
      <c r="D7" s="27" t="s">
        <v>55</v>
      </c>
    </row>
    <row r="8" spans="1:4" x14ac:dyDescent="0.25">
      <c r="A8" s="27" t="s">
        <v>56</v>
      </c>
      <c r="B8" s="27" t="s">
        <v>57</v>
      </c>
      <c r="C8" s="27" t="s">
        <v>58</v>
      </c>
      <c r="D8" s="27" t="s">
        <v>59</v>
      </c>
    </row>
    <row r="9" spans="1:4" x14ac:dyDescent="0.25">
      <c r="A9" s="27" t="s">
        <v>60</v>
      </c>
      <c r="B9" s="27" t="s">
        <v>61</v>
      </c>
      <c r="C9" s="27" t="s">
        <v>62</v>
      </c>
      <c r="D9" s="27" t="s">
        <v>63</v>
      </c>
    </row>
    <row r="10" spans="1:4" x14ac:dyDescent="0.25">
      <c r="A10" s="27" t="s">
        <v>64</v>
      </c>
      <c r="B10" s="27" t="s">
        <v>65</v>
      </c>
      <c r="C10" s="27" t="s">
        <v>66</v>
      </c>
      <c r="D10" s="27" t="s">
        <v>67</v>
      </c>
    </row>
    <row r="11" spans="1:4" x14ac:dyDescent="0.25">
      <c r="A11" s="27" t="s">
        <v>68</v>
      </c>
      <c r="B11" s="27" t="s">
        <v>69</v>
      </c>
      <c r="C11" s="27" t="s">
        <v>70</v>
      </c>
      <c r="D11" s="27" t="s">
        <v>71</v>
      </c>
    </row>
    <row r="12" spans="1:4" x14ac:dyDescent="0.25">
      <c r="A12" s="27" t="s">
        <v>72</v>
      </c>
      <c r="B12" s="27" t="s">
        <v>73</v>
      </c>
      <c r="C12" s="27" t="s">
        <v>74</v>
      </c>
      <c r="D12" s="27" t="s">
        <v>75</v>
      </c>
    </row>
    <row r="13" spans="1:4" x14ac:dyDescent="0.25">
      <c r="A13" s="27" t="s">
        <v>76</v>
      </c>
      <c r="B13" s="27" t="s">
        <v>77</v>
      </c>
      <c r="C13" s="27" t="s">
        <v>78</v>
      </c>
      <c r="D13" s="27" t="s">
        <v>79</v>
      </c>
    </row>
    <row r="14" spans="1:4" x14ac:dyDescent="0.25">
      <c r="A14" s="27" t="s">
        <v>80</v>
      </c>
      <c r="B14" s="27" t="s">
        <v>81</v>
      </c>
      <c r="C14" s="27" t="s">
        <v>82</v>
      </c>
      <c r="D14" s="27" t="s">
        <v>83</v>
      </c>
    </row>
    <row r="15" spans="1:4" x14ac:dyDescent="0.25">
      <c r="A15" s="27" t="s">
        <v>84</v>
      </c>
      <c r="B15" s="27" t="s">
        <v>85</v>
      </c>
      <c r="C15" s="27" t="s">
        <v>86</v>
      </c>
      <c r="D15" s="27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154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36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31.5" x14ac:dyDescent="0.25">
      <c r="A20" s="15">
        <v>1</v>
      </c>
      <c r="B20" s="16" t="s">
        <v>155</v>
      </c>
      <c r="C20" s="15" t="s">
        <v>89</v>
      </c>
      <c r="D20" s="17">
        <v>45839</v>
      </c>
      <c r="E20" s="18" t="s">
        <v>37</v>
      </c>
      <c r="F20" s="19">
        <v>3411820</v>
      </c>
      <c r="G20" s="19">
        <v>272946</v>
      </c>
      <c r="H20" s="19">
        <f>+F20+G20</f>
        <v>3684766</v>
      </c>
    </row>
    <row r="21" spans="1:8" ht="31.5" x14ac:dyDescent="0.25">
      <c r="A21" s="15">
        <v>2</v>
      </c>
      <c r="B21" s="16" t="s">
        <v>156</v>
      </c>
      <c r="C21" s="15" t="s">
        <v>89</v>
      </c>
      <c r="D21" s="17">
        <v>45845</v>
      </c>
      <c r="E21" s="18" t="s">
        <v>37</v>
      </c>
      <c r="F21" s="19">
        <v>5873230</v>
      </c>
      <c r="G21" s="19">
        <v>469858</v>
      </c>
      <c r="H21" s="19">
        <f t="shared" ref="H21:H23" si="0">+F21+G21</f>
        <v>6343088</v>
      </c>
    </row>
    <row r="22" spans="1:8" ht="31.5" x14ac:dyDescent="0.25">
      <c r="A22" s="15">
        <v>3</v>
      </c>
      <c r="B22" s="16" t="s">
        <v>157</v>
      </c>
      <c r="C22" s="15" t="s">
        <v>89</v>
      </c>
      <c r="D22" s="17">
        <v>45847</v>
      </c>
      <c r="E22" s="18" t="s">
        <v>37</v>
      </c>
      <c r="F22" s="19">
        <v>9525300</v>
      </c>
      <c r="G22" s="19">
        <v>762024</v>
      </c>
      <c r="H22" s="19">
        <f t="shared" si="0"/>
        <v>10287324</v>
      </c>
    </row>
    <row r="23" spans="1:8" ht="31.5" x14ac:dyDescent="0.25">
      <c r="A23" s="15">
        <v>4</v>
      </c>
      <c r="B23" s="16" t="s">
        <v>158</v>
      </c>
      <c r="C23" s="15" t="s">
        <v>89</v>
      </c>
      <c r="D23" s="17">
        <v>45859</v>
      </c>
      <c r="E23" s="18" t="s">
        <v>37</v>
      </c>
      <c r="F23" s="19">
        <v>2737920</v>
      </c>
      <c r="G23" s="19">
        <v>219034</v>
      </c>
      <c r="H23" s="19">
        <f t="shared" si="0"/>
        <v>2956954</v>
      </c>
    </row>
    <row r="24" spans="1:8" s="22" customFormat="1" ht="35.25" customHeight="1" x14ac:dyDescent="0.25">
      <c r="A24" s="34" t="s">
        <v>25</v>
      </c>
      <c r="B24" s="35"/>
      <c r="C24" s="35"/>
      <c r="D24" s="35"/>
      <c r="E24" s="36"/>
      <c r="F24" s="21">
        <f>SUM(F20:F23)</f>
        <v>21548270</v>
      </c>
      <c r="G24" s="21">
        <f>SUM(G20:G23)</f>
        <v>1723862</v>
      </c>
      <c r="H24" s="21">
        <f>SUM(H20:H23)</f>
        <v>23272132</v>
      </c>
    </row>
    <row r="25" spans="1:8" s="22" customFormat="1" ht="35.25" customHeight="1" x14ac:dyDescent="0.25">
      <c r="A25" s="37" t="s">
        <v>90</v>
      </c>
      <c r="B25" s="38"/>
      <c r="C25" s="38"/>
      <c r="D25" s="38"/>
      <c r="E25" s="39"/>
      <c r="F25" s="23">
        <f>ROUND(F24*0.07,0)</f>
        <v>1508379</v>
      </c>
      <c r="G25" s="23">
        <f>ROUND(F25*0.08,0)</f>
        <v>120670</v>
      </c>
      <c r="H25" s="23">
        <f>F25+G25</f>
        <v>1629049</v>
      </c>
    </row>
    <row r="27" spans="1:8" s="1" customFormat="1" ht="16.5" x14ac:dyDescent="0.25">
      <c r="A27" s="40" t="s">
        <v>26</v>
      </c>
      <c r="B27" s="40"/>
      <c r="C27" s="40"/>
      <c r="D27" s="40"/>
      <c r="E27" s="40"/>
      <c r="F27" s="40"/>
      <c r="G27" s="40"/>
      <c r="H27" s="40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27</v>
      </c>
      <c r="C29" s="28"/>
      <c r="D29" s="28"/>
      <c r="F29" s="29" t="s">
        <v>28</v>
      </c>
      <c r="G29" s="29"/>
      <c r="H29" s="29"/>
    </row>
    <row r="30" spans="1:8" s="1" customFormat="1" ht="16.5" x14ac:dyDescent="0.25">
      <c r="B30" s="30" t="s">
        <v>29</v>
      </c>
      <c r="C30" s="30"/>
      <c r="D30" s="30"/>
      <c r="F30" s="31" t="s">
        <v>29</v>
      </c>
      <c r="G30" s="31"/>
      <c r="H30" s="31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50.57031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147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72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148</v>
      </c>
      <c r="C20" s="15" t="s">
        <v>89</v>
      </c>
      <c r="D20" s="17">
        <v>45839</v>
      </c>
      <c r="E20" s="18" t="s">
        <v>73</v>
      </c>
      <c r="F20" s="19">
        <v>1110580</v>
      </c>
      <c r="G20" s="19">
        <v>88846</v>
      </c>
      <c r="H20" s="19">
        <f>+F20+G20</f>
        <v>1199426</v>
      </c>
    </row>
    <row r="21" spans="1:8" ht="47.25" x14ac:dyDescent="0.25">
      <c r="A21" s="15">
        <v>2</v>
      </c>
      <c r="B21" s="16" t="s">
        <v>149</v>
      </c>
      <c r="C21" s="15" t="s">
        <v>89</v>
      </c>
      <c r="D21" s="17">
        <v>45842</v>
      </c>
      <c r="E21" s="18" t="s">
        <v>73</v>
      </c>
      <c r="F21" s="19">
        <v>1488555</v>
      </c>
      <c r="G21" s="19">
        <v>119084</v>
      </c>
      <c r="H21" s="19">
        <f t="shared" ref="H21:H25" si="0">+F21+G21</f>
        <v>1607639</v>
      </c>
    </row>
    <row r="22" spans="1:8" ht="47.25" x14ac:dyDescent="0.25">
      <c r="A22" s="15">
        <v>3</v>
      </c>
      <c r="B22" s="16" t="s">
        <v>150</v>
      </c>
      <c r="C22" s="15" t="s">
        <v>89</v>
      </c>
      <c r="D22" s="17">
        <v>45845</v>
      </c>
      <c r="E22" s="18" t="s">
        <v>73</v>
      </c>
      <c r="F22" s="19">
        <v>1488555</v>
      </c>
      <c r="G22" s="19">
        <v>119084</v>
      </c>
      <c r="H22" s="19">
        <f t="shared" si="0"/>
        <v>1607639</v>
      </c>
    </row>
    <row r="23" spans="1:8" ht="47.25" x14ac:dyDescent="0.25">
      <c r="A23" s="15">
        <v>4</v>
      </c>
      <c r="B23" s="16" t="s">
        <v>151</v>
      </c>
      <c r="C23" s="15" t="s">
        <v>89</v>
      </c>
      <c r="D23" s="17">
        <v>45849</v>
      </c>
      <c r="E23" s="18" t="s">
        <v>73</v>
      </c>
      <c r="F23" s="19">
        <v>1507820</v>
      </c>
      <c r="G23" s="19">
        <v>120626</v>
      </c>
      <c r="H23" s="19">
        <f t="shared" si="0"/>
        <v>1628446</v>
      </c>
    </row>
    <row r="24" spans="1:8" ht="47.25" x14ac:dyDescent="0.25">
      <c r="A24" s="15">
        <v>5</v>
      </c>
      <c r="B24" s="16" t="s">
        <v>152</v>
      </c>
      <c r="C24" s="15" t="s">
        <v>89</v>
      </c>
      <c r="D24" s="17">
        <v>45852</v>
      </c>
      <c r="E24" s="18" t="s">
        <v>73</v>
      </c>
      <c r="F24" s="19">
        <v>5853965</v>
      </c>
      <c r="G24" s="19">
        <v>468317</v>
      </c>
      <c r="H24" s="19">
        <f t="shared" si="0"/>
        <v>6322282</v>
      </c>
    </row>
    <row r="25" spans="1:8" ht="47.25" x14ac:dyDescent="0.25">
      <c r="A25" s="15">
        <v>6</v>
      </c>
      <c r="B25" s="16" t="s">
        <v>153</v>
      </c>
      <c r="C25" s="15" t="s">
        <v>89</v>
      </c>
      <c r="D25" s="17">
        <v>45856</v>
      </c>
      <c r="E25" s="18" t="s">
        <v>73</v>
      </c>
      <c r="F25" s="19">
        <v>2857590</v>
      </c>
      <c r="G25" s="19">
        <v>228607</v>
      </c>
      <c r="H25" s="19">
        <f t="shared" si="0"/>
        <v>3086197</v>
      </c>
    </row>
    <row r="26" spans="1:8" s="22" customFormat="1" ht="35.25" customHeight="1" x14ac:dyDescent="0.25">
      <c r="A26" s="34" t="s">
        <v>25</v>
      </c>
      <c r="B26" s="35"/>
      <c r="C26" s="35"/>
      <c r="D26" s="35"/>
      <c r="E26" s="36"/>
      <c r="F26" s="21">
        <f>SUM(F20:F25)</f>
        <v>14307065</v>
      </c>
      <c r="G26" s="21">
        <f>SUM(G20:G25)</f>
        <v>1144564</v>
      </c>
      <c r="H26" s="21">
        <f>SUM(H20:H25)</f>
        <v>15451629</v>
      </c>
    </row>
    <row r="27" spans="1:8" s="22" customFormat="1" ht="35.25" customHeight="1" x14ac:dyDescent="0.25">
      <c r="A27" s="37" t="s">
        <v>90</v>
      </c>
      <c r="B27" s="38"/>
      <c r="C27" s="38"/>
      <c r="D27" s="38"/>
      <c r="E27" s="39"/>
      <c r="F27" s="23">
        <f>ROUND(F26*0.07,0)</f>
        <v>1001495</v>
      </c>
      <c r="G27" s="23">
        <f>ROUND(F27*0.08,0)</f>
        <v>80120</v>
      </c>
      <c r="H27" s="23">
        <f>F27+G27</f>
        <v>1081615</v>
      </c>
    </row>
    <row r="29" spans="1:8" s="1" customFormat="1" ht="16.5" x14ac:dyDescent="0.25">
      <c r="A29" s="40" t="s">
        <v>26</v>
      </c>
      <c r="B29" s="40"/>
      <c r="C29" s="40"/>
      <c r="D29" s="40"/>
      <c r="E29" s="40"/>
      <c r="F29" s="40"/>
      <c r="G29" s="40"/>
      <c r="H29" s="40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8" t="s">
        <v>27</v>
      </c>
      <c r="C31" s="28"/>
      <c r="D31" s="28"/>
      <c r="F31" s="29" t="s">
        <v>28</v>
      </c>
      <c r="G31" s="29"/>
      <c r="H31" s="29"/>
    </row>
    <row r="32" spans="1:8" s="1" customFormat="1" ht="16.5" x14ac:dyDescent="0.25">
      <c r="B32" s="30" t="s">
        <v>29</v>
      </c>
      <c r="C32" s="30"/>
      <c r="D32" s="30"/>
      <c r="F32" s="31" t="s">
        <v>29</v>
      </c>
      <c r="G32" s="31"/>
      <c r="H32" s="31"/>
    </row>
    <row r="33" spans="4:8" s="1" customFormat="1" ht="16.5" x14ac:dyDescent="0.25">
      <c r="D33" s="2"/>
      <c r="F33" s="3"/>
      <c r="G33" s="3"/>
      <c r="H33" s="3"/>
    </row>
  </sheetData>
  <mergeCells count="16">
    <mergeCell ref="A6:H6"/>
    <mergeCell ref="B1:D1"/>
    <mergeCell ref="E1:H1"/>
    <mergeCell ref="B2:D2"/>
    <mergeCell ref="E2:H2"/>
    <mergeCell ref="E4:H4"/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</mergeCells>
  <printOptions horizontalCentered="1"/>
  <pageMargins left="0.7" right="0.7" top="0.5" bottom="0.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139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60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140</v>
      </c>
      <c r="C20" s="15" t="s">
        <v>89</v>
      </c>
      <c r="D20" s="17">
        <v>45839</v>
      </c>
      <c r="E20" s="18" t="s">
        <v>61</v>
      </c>
      <c r="F20" s="19">
        <v>5099975</v>
      </c>
      <c r="G20" s="19">
        <v>407998</v>
      </c>
      <c r="H20" s="19">
        <f>+F20+G20</f>
        <v>5507973</v>
      </c>
    </row>
    <row r="21" spans="1:8" ht="47.25" x14ac:dyDescent="0.25">
      <c r="A21" s="15">
        <v>2</v>
      </c>
      <c r="B21" s="16" t="s">
        <v>141</v>
      </c>
      <c r="C21" s="15" t="s">
        <v>89</v>
      </c>
      <c r="D21" s="17">
        <v>45853</v>
      </c>
      <c r="E21" s="18" t="s">
        <v>61</v>
      </c>
      <c r="F21" s="19">
        <v>1964820</v>
      </c>
      <c r="G21" s="19">
        <v>157186</v>
      </c>
      <c r="H21" s="19">
        <f t="shared" ref="H21:H26" si="0">+F21+G21</f>
        <v>2122006</v>
      </c>
    </row>
    <row r="22" spans="1:8" ht="47.25" x14ac:dyDescent="0.25">
      <c r="A22" s="15">
        <v>3</v>
      </c>
      <c r="B22" s="16" t="s">
        <v>142</v>
      </c>
      <c r="C22" s="15" t="s">
        <v>89</v>
      </c>
      <c r="D22" s="17">
        <v>45857</v>
      </c>
      <c r="E22" s="18" t="s">
        <v>61</v>
      </c>
      <c r="F22" s="19">
        <v>3135160</v>
      </c>
      <c r="G22" s="19">
        <v>250813</v>
      </c>
      <c r="H22" s="19">
        <f t="shared" si="0"/>
        <v>3385973</v>
      </c>
    </row>
    <row r="23" spans="1:8" ht="47.25" x14ac:dyDescent="0.25">
      <c r="A23" s="15">
        <v>4</v>
      </c>
      <c r="B23" s="16" t="s">
        <v>143</v>
      </c>
      <c r="C23" s="15" t="s">
        <v>89</v>
      </c>
      <c r="D23" s="17">
        <v>45857</v>
      </c>
      <c r="E23" s="18" t="s">
        <v>61</v>
      </c>
      <c r="F23" s="19">
        <v>2381325</v>
      </c>
      <c r="G23" s="19">
        <v>190506</v>
      </c>
      <c r="H23" s="19">
        <f t="shared" si="0"/>
        <v>2571831</v>
      </c>
    </row>
    <row r="24" spans="1:8" ht="35.25" customHeight="1" x14ac:dyDescent="0.25">
      <c r="A24" s="15">
        <v>5</v>
      </c>
      <c r="B24" s="16" t="s">
        <v>144</v>
      </c>
      <c r="C24" s="15" t="s">
        <v>89</v>
      </c>
      <c r="D24" s="17">
        <v>45859</v>
      </c>
      <c r="E24" s="18" t="s">
        <v>61</v>
      </c>
      <c r="F24" s="19">
        <v>2977110</v>
      </c>
      <c r="G24" s="19">
        <v>238169</v>
      </c>
      <c r="H24" s="19">
        <f t="shared" si="0"/>
        <v>3215279</v>
      </c>
    </row>
    <row r="25" spans="1:8" ht="35.25" customHeight="1" x14ac:dyDescent="0.25">
      <c r="A25" s="15">
        <v>6</v>
      </c>
      <c r="B25" s="16" t="s">
        <v>145</v>
      </c>
      <c r="C25" s="15" t="s">
        <v>89</v>
      </c>
      <c r="D25" s="17">
        <v>45862</v>
      </c>
      <c r="E25" s="18" t="s">
        <v>61</v>
      </c>
      <c r="F25" s="19">
        <v>5040220</v>
      </c>
      <c r="G25" s="19">
        <v>403218</v>
      </c>
      <c r="H25" s="19">
        <f t="shared" si="0"/>
        <v>5443438</v>
      </c>
    </row>
    <row r="26" spans="1:8" ht="35.25" customHeight="1" x14ac:dyDescent="0.25">
      <c r="A26" s="15">
        <v>7</v>
      </c>
      <c r="B26" s="15" t="s">
        <v>146</v>
      </c>
      <c r="C26" s="15" t="s">
        <v>89</v>
      </c>
      <c r="D26" s="17">
        <v>45864</v>
      </c>
      <c r="E26" s="18" t="s">
        <v>61</v>
      </c>
      <c r="F26" s="19">
        <v>5516485</v>
      </c>
      <c r="G26" s="19">
        <v>441319</v>
      </c>
      <c r="H26" s="19">
        <f t="shared" si="0"/>
        <v>5957804</v>
      </c>
    </row>
    <row r="27" spans="1:8" s="22" customFormat="1" ht="35.25" customHeight="1" x14ac:dyDescent="0.25">
      <c r="A27" s="34" t="s">
        <v>25</v>
      </c>
      <c r="B27" s="35"/>
      <c r="C27" s="35"/>
      <c r="D27" s="35"/>
      <c r="E27" s="36"/>
      <c r="F27" s="21">
        <f>SUM(F20:F26)</f>
        <v>26115095</v>
      </c>
      <c r="G27" s="21">
        <f>SUM(G20:G26)</f>
        <v>2089209</v>
      </c>
      <c r="H27" s="21">
        <f>SUM(H20:H26)</f>
        <v>28204304</v>
      </c>
    </row>
    <row r="28" spans="1:8" s="22" customFormat="1" ht="35.25" customHeight="1" x14ac:dyDescent="0.25">
      <c r="A28" s="37" t="s">
        <v>90</v>
      </c>
      <c r="B28" s="38"/>
      <c r="C28" s="38"/>
      <c r="D28" s="38"/>
      <c r="E28" s="39"/>
      <c r="F28" s="23">
        <f>ROUND(F27*0.07,0)</f>
        <v>1828057</v>
      </c>
      <c r="G28" s="23">
        <f>ROUND(F28*0.08,0)</f>
        <v>146245</v>
      </c>
      <c r="H28" s="23">
        <f>F28+G28</f>
        <v>1974302</v>
      </c>
    </row>
    <row r="30" spans="1:8" s="1" customFormat="1" ht="16.5" x14ac:dyDescent="0.25">
      <c r="A30" s="40" t="s">
        <v>26</v>
      </c>
      <c r="B30" s="40"/>
      <c r="C30" s="40"/>
      <c r="D30" s="40"/>
      <c r="E30" s="40"/>
      <c r="F30" s="40"/>
      <c r="G30" s="40"/>
      <c r="H30" s="40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8" t="s">
        <v>27</v>
      </c>
      <c r="C32" s="28"/>
      <c r="D32" s="28"/>
      <c r="F32" s="29" t="s">
        <v>28</v>
      </c>
      <c r="G32" s="29"/>
      <c r="H32" s="29"/>
    </row>
    <row r="33" spans="2:8" s="1" customFormat="1" ht="16.5" x14ac:dyDescent="0.25">
      <c r="B33" s="30" t="s">
        <v>29</v>
      </c>
      <c r="C33" s="30"/>
      <c r="D33" s="30"/>
      <c r="F33" s="31" t="s">
        <v>29</v>
      </c>
      <c r="G33" s="31"/>
      <c r="H33" s="31"/>
    </row>
    <row r="34" spans="2:8" s="1" customFormat="1" ht="16.5" x14ac:dyDescent="0.25">
      <c r="D34" s="2"/>
      <c r="F34" s="3"/>
      <c r="G34" s="3"/>
      <c r="H34" s="3"/>
    </row>
  </sheetData>
  <mergeCells count="16">
    <mergeCell ref="A6:H6"/>
    <mergeCell ref="B1:D1"/>
    <mergeCell ref="E1:H1"/>
    <mergeCell ref="B2:D2"/>
    <mergeCell ref="E2:H2"/>
    <mergeCell ref="E4:H4"/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135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15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136</v>
      </c>
      <c r="C20" s="15" t="s">
        <v>91</v>
      </c>
      <c r="D20" s="17">
        <v>45849</v>
      </c>
      <c r="E20" s="18" t="s">
        <v>33</v>
      </c>
      <c r="F20" s="19">
        <v>-547584</v>
      </c>
      <c r="G20" s="19">
        <v>-43807</v>
      </c>
      <c r="H20" s="19">
        <f>+F20+G20</f>
        <v>-591391</v>
      </c>
    </row>
    <row r="21" spans="1:8" ht="47.25" x14ac:dyDescent="0.25">
      <c r="A21" s="15">
        <v>2</v>
      </c>
      <c r="B21" s="16" t="s">
        <v>137</v>
      </c>
      <c r="C21" s="15" t="s">
        <v>89</v>
      </c>
      <c r="D21" s="17">
        <v>45849</v>
      </c>
      <c r="E21" s="18" t="s">
        <v>33</v>
      </c>
      <c r="F21" s="19">
        <v>2221160</v>
      </c>
      <c r="G21" s="19">
        <v>177693</v>
      </c>
      <c r="H21" s="19">
        <f t="shared" ref="H21:H22" si="0">+F21+G21</f>
        <v>2398853</v>
      </c>
    </row>
    <row r="22" spans="1:8" ht="47.25" x14ac:dyDescent="0.25">
      <c r="A22" s="15">
        <v>3</v>
      </c>
      <c r="B22" s="16" t="s">
        <v>138</v>
      </c>
      <c r="C22" s="15" t="s">
        <v>89</v>
      </c>
      <c r="D22" s="17">
        <v>45856</v>
      </c>
      <c r="E22" s="18" t="s">
        <v>33</v>
      </c>
      <c r="F22" s="19">
        <v>1905060</v>
      </c>
      <c r="G22" s="19">
        <v>152405</v>
      </c>
      <c r="H22" s="19">
        <f t="shared" si="0"/>
        <v>2057465</v>
      </c>
    </row>
    <row r="23" spans="1:8" s="22" customFormat="1" ht="35.25" customHeight="1" x14ac:dyDescent="0.25">
      <c r="A23" s="34" t="s">
        <v>25</v>
      </c>
      <c r="B23" s="35"/>
      <c r="C23" s="35"/>
      <c r="D23" s="35"/>
      <c r="E23" s="36"/>
      <c r="F23" s="21">
        <f>SUM(F20:F22)</f>
        <v>3578636</v>
      </c>
      <c r="G23" s="21">
        <f>SUM(G20:G22)</f>
        <v>286291</v>
      </c>
      <c r="H23" s="21">
        <f>SUM(H20:H22)</f>
        <v>3864927</v>
      </c>
    </row>
    <row r="24" spans="1:8" s="22" customFormat="1" ht="35.25" customHeight="1" x14ac:dyDescent="0.25">
      <c r="A24" s="37" t="s">
        <v>90</v>
      </c>
      <c r="B24" s="38"/>
      <c r="C24" s="38"/>
      <c r="D24" s="38"/>
      <c r="E24" s="39"/>
      <c r="F24" s="23">
        <f>ROUND(F23*0.07,0)</f>
        <v>250505</v>
      </c>
      <c r="G24" s="23">
        <f>ROUND(F24*0.08,0)</f>
        <v>20040</v>
      </c>
      <c r="H24" s="23">
        <f>F24+G24</f>
        <v>270545</v>
      </c>
    </row>
    <row r="26" spans="1:8" s="1" customFormat="1" ht="16.5" x14ac:dyDescent="0.25">
      <c r="A26" s="40" t="s">
        <v>26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27</v>
      </c>
      <c r="C28" s="28"/>
      <c r="D28" s="28"/>
      <c r="F28" s="29" t="s">
        <v>28</v>
      </c>
      <c r="G28" s="29"/>
      <c r="H28" s="29"/>
    </row>
    <row r="29" spans="1:8" s="1" customFormat="1" ht="16.5" x14ac:dyDescent="0.25">
      <c r="B29" s="30" t="s">
        <v>29</v>
      </c>
      <c r="C29" s="30"/>
      <c r="D29" s="30"/>
      <c r="F29" s="31" t="s">
        <v>29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131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64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132</v>
      </c>
      <c r="C20" s="15" t="s">
        <v>89</v>
      </c>
      <c r="D20" s="17">
        <v>45842</v>
      </c>
      <c r="E20" s="18" t="s">
        <v>65</v>
      </c>
      <c r="F20" s="19">
        <v>1012290</v>
      </c>
      <c r="G20" s="19">
        <v>80983</v>
      </c>
      <c r="H20" s="19">
        <f>+F20+G20</f>
        <v>1093273</v>
      </c>
    </row>
    <row r="21" spans="1:8" ht="47.25" x14ac:dyDescent="0.25">
      <c r="A21" s="15">
        <v>2</v>
      </c>
      <c r="B21" s="16" t="s">
        <v>133</v>
      </c>
      <c r="C21" s="15" t="s">
        <v>89</v>
      </c>
      <c r="D21" s="17">
        <v>45848</v>
      </c>
      <c r="E21" s="18" t="s">
        <v>65</v>
      </c>
      <c r="F21" s="19">
        <v>952530</v>
      </c>
      <c r="G21" s="19">
        <v>76202</v>
      </c>
      <c r="H21" s="19">
        <f t="shared" ref="H21:H22" si="0">+F21+G21</f>
        <v>1028732</v>
      </c>
    </row>
    <row r="22" spans="1:8" ht="47.25" x14ac:dyDescent="0.25">
      <c r="A22" s="15">
        <v>3</v>
      </c>
      <c r="B22" s="16" t="s">
        <v>134</v>
      </c>
      <c r="C22" s="15" t="s">
        <v>89</v>
      </c>
      <c r="D22" s="17">
        <v>45869</v>
      </c>
      <c r="E22" s="18" t="s">
        <v>65</v>
      </c>
      <c r="F22" s="19">
        <v>952530</v>
      </c>
      <c r="G22" s="19">
        <v>76202</v>
      </c>
      <c r="H22" s="19">
        <f t="shared" si="0"/>
        <v>1028732</v>
      </c>
    </row>
    <row r="23" spans="1:8" s="22" customFormat="1" ht="35.25" customHeight="1" x14ac:dyDescent="0.25">
      <c r="A23" s="34" t="s">
        <v>25</v>
      </c>
      <c r="B23" s="35"/>
      <c r="C23" s="35"/>
      <c r="D23" s="35"/>
      <c r="E23" s="36"/>
      <c r="F23" s="21">
        <f>SUM(F20:F22)</f>
        <v>2917350</v>
      </c>
      <c r="G23" s="21">
        <f>SUM(G20:G22)</f>
        <v>233387</v>
      </c>
      <c r="H23" s="21">
        <f>SUM(H20:H22)</f>
        <v>3150737</v>
      </c>
    </row>
    <row r="24" spans="1:8" s="22" customFormat="1" ht="35.25" customHeight="1" x14ac:dyDescent="0.25">
      <c r="A24" s="37" t="s">
        <v>90</v>
      </c>
      <c r="B24" s="38"/>
      <c r="C24" s="38"/>
      <c r="D24" s="38"/>
      <c r="E24" s="39"/>
      <c r="F24" s="23">
        <f>ROUND(F23*0.07,0)</f>
        <v>204215</v>
      </c>
      <c r="G24" s="23">
        <f>ROUND(F24*0.08,0)</f>
        <v>16337</v>
      </c>
      <c r="H24" s="23">
        <f>F24+G24</f>
        <v>220552</v>
      </c>
    </row>
    <row r="26" spans="1:8" s="1" customFormat="1" ht="16.5" x14ac:dyDescent="0.25">
      <c r="A26" s="40" t="s">
        <v>26</v>
      </c>
      <c r="B26" s="40"/>
      <c r="C26" s="40"/>
      <c r="D26" s="40"/>
      <c r="E26" s="40"/>
      <c r="F26" s="40"/>
      <c r="G26" s="40"/>
      <c r="H26" s="40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27</v>
      </c>
      <c r="C28" s="28"/>
      <c r="D28" s="28"/>
      <c r="F28" s="29" t="s">
        <v>28</v>
      </c>
      <c r="G28" s="29"/>
      <c r="H28" s="29"/>
    </row>
    <row r="29" spans="1:8" s="1" customFormat="1" ht="16.5" x14ac:dyDescent="0.25">
      <c r="B29" s="30" t="s">
        <v>29</v>
      </c>
      <c r="C29" s="30"/>
      <c r="D29" s="30"/>
      <c r="F29" s="31" t="s">
        <v>29</v>
      </c>
      <c r="G29" s="31"/>
      <c r="H29" s="31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128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40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129</v>
      </c>
      <c r="C20" s="15" t="s">
        <v>89</v>
      </c>
      <c r="D20" s="17">
        <v>45852</v>
      </c>
      <c r="E20" s="18" t="s">
        <v>41</v>
      </c>
      <c r="F20" s="19">
        <v>2857590</v>
      </c>
      <c r="G20" s="19">
        <v>228607</v>
      </c>
      <c r="H20" s="19">
        <f>+F20+G20</f>
        <v>3086197</v>
      </c>
    </row>
    <row r="21" spans="1:8" ht="47.25" x14ac:dyDescent="0.25">
      <c r="A21" s="15">
        <v>2</v>
      </c>
      <c r="B21" s="16" t="s">
        <v>130</v>
      </c>
      <c r="C21" s="15" t="s">
        <v>89</v>
      </c>
      <c r="D21" s="17">
        <v>45859</v>
      </c>
      <c r="E21" s="18" t="s">
        <v>41</v>
      </c>
      <c r="F21" s="19">
        <v>3651920</v>
      </c>
      <c r="G21" s="19">
        <v>292154</v>
      </c>
      <c r="H21" s="19">
        <f t="shared" ref="H21" si="0">+F21+G21</f>
        <v>3944074</v>
      </c>
    </row>
    <row r="22" spans="1:8" s="22" customFormat="1" ht="35.25" customHeight="1" x14ac:dyDescent="0.25">
      <c r="A22" s="34" t="s">
        <v>25</v>
      </c>
      <c r="B22" s="35"/>
      <c r="C22" s="35"/>
      <c r="D22" s="35"/>
      <c r="E22" s="36"/>
      <c r="F22" s="21">
        <f>SUM(F20:F21)</f>
        <v>6509510</v>
      </c>
      <c r="G22" s="21">
        <f>SUM(G20:G21)</f>
        <v>520761</v>
      </c>
      <c r="H22" s="21">
        <f>SUM(H20:H21)</f>
        <v>7030271</v>
      </c>
    </row>
    <row r="23" spans="1:8" s="22" customFormat="1" ht="35.25" customHeight="1" x14ac:dyDescent="0.25">
      <c r="A23" s="37" t="s">
        <v>90</v>
      </c>
      <c r="B23" s="38"/>
      <c r="C23" s="38"/>
      <c r="D23" s="38"/>
      <c r="E23" s="39"/>
      <c r="F23" s="23">
        <f>ROUND(F22*0.07,0)</f>
        <v>455666</v>
      </c>
      <c r="G23" s="23">
        <f>ROUND(F23*0.08,0)</f>
        <v>36453</v>
      </c>
      <c r="H23" s="23">
        <f>F23+G23</f>
        <v>492119</v>
      </c>
    </row>
    <row r="25" spans="1:8" s="1" customFormat="1" ht="16.5" x14ac:dyDescent="0.25">
      <c r="A25" s="40" t="s">
        <v>26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27</v>
      </c>
      <c r="C27" s="28"/>
      <c r="D27" s="28"/>
      <c r="F27" s="29" t="s">
        <v>28</v>
      </c>
      <c r="G27" s="29"/>
      <c r="H27" s="29"/>
    </row>
    <row r="28" spans="1:8" s="1" customFormat="1" ht="16.5" x14ac:dyDescent="0.25">
      <c r="B28" s="30" t="s">
        <v>29</v>
      </c>
      <c r="C28" s="30"/>
      <c r="D28" s="30"/>
      <c r="F28" s="31" t="s">
        <v>29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125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76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126</v>
      </c>
      <c r="C20" s="15" t="s">
        <v>89</v>
      </c>
      <c r="D20" s="17">
        <v>45839</v>
      </c>
      <c r="E20" s="18" t="s">
        <v>77</v>
      </c>
      <c r="F20" s="19">
        <v>1150620</v>
      </c>
      <c r="G20" s="19">
        <v>92050</v>
      </c>
      <c r="H20" s="19">
        <f>+F20+G20</f>
        <v>1242670</v>
      </c>
    </row>
    <row r="21" spans="1:8" ht="47.25" x14ac:dyDescent="0.25">
      <c r="A21" s="15">
        <v>2</v>
      </c>
      <c r="B21" s="16" t="s">
        <v>127</v>
      </c>
      <c r="C21" s="15" t="s">
        <v>89</v>
      </c>
      <c r="D21" s="17">
        <v>45856</v>
      </c>
      <c r="E21" s="18" t="s">
        <v>77</v>
      </c>
      <c r="F21" s="19">
        <v>1091315</v>
      </c>
      <c r="G21" s="19">
        <v>87305</v>
      </c>
      <c r="H21" s="19">
        <f t="shared" ref="H21" si="0">+F21+G21</f>
        <v>1178620</v>
      </c>
    </row>
    <row r="22" spans="1:8" s="22" customFormat="1" ht="35.25" customHeight="1" x14ac:dyDescent="0.25">
      <c r="A22" s="34" t="s">
        <v>25</v>
      </c>
      <c r="B22" s="35"/>
      <c r="C22" s="35"/>
      <c r="D22" s="35"/>
      <c r="E22" s="36"/>
      <c r="F22" s="21">
        <f>SUM(F20:F21)</f>
        <v>2241935</v>
      </c>
      <c r="G22" s="21">
        <f>SUM(G20:G21)</f>
        <v>179355</v>
      </c>
      <c r="H22" s="21">
        <f>SUM(H20:H21)</f>
        <v>2421290</v>
      </c>
    </row>
    <row r="23" spans="1:8" s="22" customFormat="1" ht="35.25" customHeight="1" x14ac:dyDescent="0.25">
      <c r="A23" s="37" t="s">
        <v>90</v>
      </c>
      <c r="B23" s="38"/>
      <c r="C23" s="38"/>
      <c r="D23" s="38"/>
      <c r="E23" s="39"/>
      <c r="F23" s="23">
        <f>ROUND(F22*0.07,0)</f>
        <v>156935</v>
      </c>
      <c r="G23" s="23">
        <f>ROUND(F23*0.08,0)</f>
        <v>12555</v>
      </c>
      <c r="H23" s="23">
        <f>F23+G23</f>
        <v>169490</v>
      </c>
    </row>
    <row r="25" spans="1:8" s="1" customFormat="1" ht="16.5" x14ac:dyDescent="0.25">
      <c r="A25" s="40" t="s">
        <v>26</v>
      </c>
      <c r="B25" s="40"/>
      <c r="C25" s="40"/>
      <c r="D25" s="40"/>
      <c r="E25" s="40"/>
      <c r="F25" s="40"/>
      <c r="G25" s="40"/>
      <c r="H25" s="40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27</v>
      </c>
      <c r="C27" s="28"/>
      <c r="D27" s="28"/>
      <c r="F27" s="29" t="s">
        <v>28</v>
      </c>
      <c r="G27" s="29"/>
      <c r="H27" s="29"/>
    </row>
    <row r="28" spans="1:8" s="1" customFormat="1" ht="16.5" x14ac:dyDescent="0.25">
      <c r="B28" s="30" t="s">
        <v>29</v>
      </c>
      <c r="C28" s="30"/>
      <c r="D28" s="30"/>
      <c r="F28" s="31" t="s">
        <v>29</v>
      </c>
      <c r="G28" s="31"/>
      <c r="H28" s="31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41" t="s">
        <v>0</v>
      </c>
      <c r="C1" s="41"/>
      <c r="D1" s="41"/>
      <c r="E1" s="42" t="s">
        <v>1</v>
      </c>
      <c r="F1" s="42"/>
      <c r="G1" s="42"/>
      <c r="H1" s="42"/>
    </row>
    <row r="2" spans="1:10" s="1" customFormat="1" ht="16.5" x14ac:dyDescent="0.25">
      <c r="B2" s="41" t="s">
        <v>2</v>
      </c>
      <c r="C2" s="41"/>
      <c r="D2" s="41"/>
      <c r="E2" s="42" t="s">
        <v>3</v>
      </c>
      <c r="F2" s="42"/>
      <c r="G2" s="42"/>
      <c r="H2" s="42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3" t="s">
        <v>88</v>
      </c>
      <c r="F4" s="43"/>
      <c r="G4" s="43"/>
      <c r="H4" s="43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2" t="s">
        <v>119</v>
      </c>
      <c r="B7" s="32"/>
      <c r="C7" s="32"/>
      <c r="D7" s="32"/>
      <c r="E7" s="32"/>
      <c r="F7" s="32"/>
      <c r="G7" s="32"/>
      <c r="H7" s="32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5</v>
      </c>
      <c r="B9" s="5"/>
      <c r="C9" s="5" t="s">
        <v>6</v>
      </c>
      <c r="D9" s="6"/>
      <c r="F9" s="8"/>
      <c r="G9" s="8"/>
      <c r="H9" s="8"/>
    </row>
    <row r="10" spans="1:10" s="7" customFormat="1" ht="22.5" customHeight="1" x14ac:dyDescent="0.25">
      <c r="A10" s="7" t="s">
        <v>7</v>
      </c>
      <c r="C10" s="9" t="s">
        <v>8</v>
      </c>
      <c r="D10" s="6"/>
      <c r="F10" s="8"/>
      <c r="G10" s="8"/>
      <c r="H10" s="8"/>
    </row>
    <row r="11" spans="1:10" s="7" customFormat="1" ht="22.5" customHeight="1" x14ac:dyDescent="0.25">
      <c r="A11" s="7" t="s">
        <v>9</v>
      </c>
      <c r="C11" s="7" t="s">
        <v>10</v>
      </c>
      <c r="D11" s="6"/>
      <c r="F11" s="8"/>
      <c r="G11" s="8"/>
      <c r="H11" s="8"/>
    </row>
    <row r="12" spans="1:10" s="7" customFormat="1" ht="22.5" customHeight="1" x14ac:dyDescent="0.25">
      <c r="A12" s="7" t="s">
        <v>11</v>
      </c>
      <c r="C12" s="7" t="s">
        <v>12</v>
      </c>
      <c r="D12" s="6"/>
      <c r="E12" s="10" t="s">
        <v>13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14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44</v>
      </c>
    </row>
    <row r="15" spans="1:10" s="7" customFormat="1" ht="22.5" customHeight="1" x14ac:dyDescent="0.25">
      <c r="A15" s="7" t="s">
        <v>7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5">
      <c r="A16" s="7" t="s">
        <v>9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11</v>
      </c>
      <c r="C17" s="33"/>
      <c r="D17" s="33"/>
      <c r="E17" s="33" t="s">
        <v>16</v>
      </c>
      <c r="F17" s="33"/>
      <c r="G17" s="8"/>
      <c r="H17" s="8"/>
    </row>
    <row r="19" spans="1:8" s="14" customFormat="1" ht="44.25" customHeight="1" x14ac:dyDescent="0.25">
      <c r="A19" s="11" t="s">
        <v>17</v>
      </c>
      <c r="B19" s="11" t="s">
        <v>18</v>
      </c>
      <c r="C19" s="11" t="s">
        <v>19</v>
      </c>
      <c r="D19" s="12" t="s">
        <v>20</v>
      </c>
      <c r="E19" s="11" t="s">
        <v>21</v>
      </c>
      <c r="F19" s="13" t="s">
        <v>22</v>
      </c>
      <c r="G19" s="13" t="s">
        <v>23</v>
      </c>
      <c r="H19" s="13" t="s">
        <v>24</v>
      </c>
    </row>
    <row r="20" spans="1:8" ht="47.25" x14ac:dyDescent="0.25">
      <c r="A20" s="15">
        <v>1</v>
      </c>
      <c r="B20" s="16" t="s">
        <v>120</v>
      </c>
      <c r="C20" s="15" t="s">
        <v>91</v>
      </c>
      <c r="D20" s="17">
        <v>45838</v>
      </c>
      <c r="E20" s="18" t="s">
        <v>45</v>
      </c>
      <c r="F20" s="19">
        <v>-436526</v>
      </c>
      <c r="G20" s="19">
        <v>-34922</v>
      </c>
      <c r="H20" s="19">
        <f>+F20+G20</f>
        <v>-471448</v>
      </c>
    </row>
    <row r="21" spans="1:8" ht="47.25" x14ac:dyDescent="0.25">
      <c r="A21" s="15">
        <v>2</v>
      </c>
      <c r="B21" s="16" t="s">
        <v>121</v>
      </c>
      <c r="C21" s="15" t="s">
        <v>89</v>
      </c>
      <c r="D21" s="17">
        <v>45849</v>
      </c>
      <c r="E21" s="18" t="s">
        <v>45</v>
      </c>
      <c r="F21" s="19">
        <v>555290</v>
      </c>
      <c r="G21" s="19">
        <v>44423</v>
      </c>
      <c r="H21" s="19">
        <f t="shared" ref="H21:H24" si="0">+F21+G21</f>
        <v>599713</v>
      </c>
    </row>
    <row r="22" spans="1:8" ht="47.25" x14ac:dyDescent="0.25">
      <c r="A22" s="15">
        <v>3</v>
      </c>
      <c r="B22" s="16" t="s">
        <v>122</v>
      </c>
      <c r="C22" s="15" t="s">
        <v>89</v>
      </c>
      <c r="D22" s="17">
        <v>45852</v>
      </c>
      <c r="E22" s="18" t="s">
        <v>45</v>
      </c>
      <c r="F22" s="19">
        <v>1608075</v>
      </c>
      <c r="G22" s="19">
        <v>128646</v>
      </c>
      <c r="H22" s="19">
        <f t="shared" si="0"/>
        <v>1736721</v>
      </c>
    </row>
    <row r="23" spans="1:8" ht="47.25" x14ac:dyDescent="0.25">
      <c r="A23" s="15">
        <v>4</v>
      </c>
      <c r="B23" s="16" t="s">
        <v>123</v>
      </c>
      <c r="C23" s="15" t="s">
        <v>89</v>
      </c>
      <c r="D23" s="17">
        <v>45863</v>
      </c>
      <c r="E23" s="18" t="s">
        <v>45</v>
      </c>
      <c r="F23" s="19">
        <v>1110580</v>
      </c>
      <c r="G23" s="19">
        <v>88846</v>
      </c>
      <c r="H23" s="19">
        <f t="shared" si="0"/>
        <v>1199426</v>
      </c>
    </row>
    <row r="24" spans="1:8" ht="47.25" x14ac:dyDescent="0.25">
      <c r="A24" s="15">
        <v>5</v>
      </c>
      <c r="B24" s="16" t="s">
        <v>124</v>
      </c>
      <c r="C24" s="15" t="s">
        <v>91</v>
      </c>
      <c r="D24" s="17">
        <v>45869</v>
      </c>
      <c r="E24" s="18" t="s">
        <v>45</v>
      </c>
      <c r="F24" s="19">
        <v>-428820</v>
      </c>
      <c r="G24" s="19">
        <v>-34306</v>
      </c>
      <c r="H24" s="19">
        <f t="shared" si="0"/>
        <v>-463126</v>
      </c>
    </row>
    <row r="25" spans="1:8" s="22" customFormat="1" ht="35.25" customHeight="1" x14ac:dyDescent="0.25">
      <c r="A25" s="34" t="s">
        <v>25</v>
      </c>
      <c r="B25" s="35"/>
      <c r="C25" s="35"/>
      <c r="D25" s="35"/>
      <c r="E25" s="36"/>
      <c r="F25" s="21">
        <f>SUM(F20:F24)</f>
        <v>2408599</v>
      </c>
      <c r="G25" s="21">
        <f>SUM(G20:G24)</f>
        <v>192687</v>
      </c>
      <c r="H25" s="21">
        <f>SUM(H20:H24)</f>
        <v>2601286</v>
      </c>
    </row>
    <row r="26" spans="1:8" s="22" customFormat="1" ht="35.25" customHeight="1" x14ac:dyDescent="0.25">
      <c r="A26" s="37" t="s">
        <v>90</v>
      </c>
      <c r="B26" s="38"/>
      <c r="C26" s="38"/>
      <c r="D26" s="38"/>
      <c r="E26" s="39"/>
      <c r="F26" s="23">
        <f>ROUND(F25*0.07,0)</f>
        <v>168602</v>
      </c>
      <c r="G26" s="23">
        <f>ROUND(F26*0.08,0)</f>
        <v>13488</v>
      </c>
      <c r="H26" s="23">
        <f>F26+G26</f>
        <v>182090</v>
      </c>
    </row>
    <row r="28" spans="1:8" s="1" customFormat="1" ht="16.5" x14ac:dyDescent="0.25">
      <c r="A28" s="40" t="s">
        <v>26</v>
      </c>
      <c r="B28" s="40"/>
      <c r="C28" s="40"/>
      <c r="D28" s="40"/>
      <c r="E28" s="40"/>
      <c r="F28" s="40"/>
      <c r="G28" s="40"/>
      <c r="H28" s="40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8" t="s">
        <v>27</v>
      </c>
      <c r="C30" s="28"/>
      <c r="D30" s="28"/>
      <c r="F30" s="29" t="s">
        <v>28</v>
      </c>
      <c r="G30" s="29"/>
      <c r="H30" s="29"/>
    </row>
    <row r="31" spans="1:8" s="1" customFormat="1" ht="16.5" x14ac:dyDescent="0.25">
      <c r="B31" s="30" t="s">
        <v>29</v>
      </c>
      <c r="C31" s="30"/>
      <c r="D31" s="30"/>
      <c r="F31" s="31" t="s">
        <v>29</v>
      </c>
      <c r="G31" s="31"/>
      <c r="H31" s="31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2025-08-25T10:30:23Z</dcterms:created>
  <dcterms:modified xsi:type="dcterms:W3CDTF">2025-08-26T08:59:28Z</dcterms:modified>
</cp:coreProperties>
</file>