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MAYCHUDELL\PKT - Copy 2\06 VU\CONG NO\LOTTE\XUẤT HÓA ĐƠN CHIẾT KHẤU\T06.2025 truy thu\"/>
    </mc:Choice>
  </mc:AlternateContent>
  <bookViews>
    <workbookView xWindow="0" yWindow="0" windowWidth="20460" windowHeight="7500"/>
  </bookViews>
  <sheets>
    <sheet name="TÂY HỒ" sheetId="13" r:id="rId1"/>
    <sheet name="VINH" sheetId="12" r:id="rId2"/>
    <sheet name="NHA TRANG" sheetId="11" r:id="rId3"/>
    <sheet name="GÒ VẤP" sheetId="10" r:id="rId4"/>
    <sheet name="CẦN THƠ" sheetId="9" r:id="rId5"/>
    <sheet name="TÂN BÌNH" sheetId="8" state="hidden" r:id="rId6"/>
    <sheet name="VŨNG TÀU" sheetId="7" r:id="rId7"/>
    <sheet name="BA ĐÌNH" sheetId="6" r:id="rId8"/>
    <sheet name="BÌNH THUẬN" sheetId="5" r:id="rId9"/>
    <sheet name="BÌNH DƯƠNG" sheetId="4" r:id="rId10"/>
    <sheet name="PHÚ THỌ" sheetId="3" state="hidden" r:id="rId11"/>
    <sheet name="NAM SÀI GÒN" sheetId="1" r:id="rId12"/>
    <sheet name="Danh sách CN" sheetId="2" r:id="rId13"/>
  </sheets>
  <definedNames>
    <definedName name="_xlnm._FilterDatabase" localSheetId="7" hidden="1">'BA ĐÌNH'!$A$19:$H$24</definedName>
    <definedName name="_xlnm._FilterDatabase" localSheetId="9" hidden="1">'BÌNH DƯƠNG'!$A$19:$H$22</definedName>
    <definedName name="_xlnm._FilterDatabase" localSheetId="8" hidden="1">'BÌNH THUẬN'!$A$19:$H$23</definedName>
    <definedName name="_xlnm._FilterDatabase" localSheetId="4" hidden="1">'CẦN THƠ'!$A$19:$H$22</definedName>
    <definedName name="_xlnm._FilterDatabase" localSheetId="3" hidden="1">'GÒ VẤP'!$A$19:$H$23</definedName>
    <definedName name="_xlnm._FilterDatabase" localSheetId="11" hidden="1">'NAM SÀI GÒN'!$A$19:$H$25</definedName>
    <definedName name="_xlnm._FilterDatabase" localSheetId="2" hidden="1">'NHA TRANG'!$A$19:$H$23</definedName>
    <definedName name="_xlnm._FilterDatabase" localSheetId="10" hidden="1">'PHÚ THỌ'!$A$19:$H$61</definedName>
    <definedName name="_xlnm._FilterDatabase" localSheetId="5" hidden="1">'TÂN BÌNH'!$A$19:$H$61</definedName>
    <definedName name="_xlnm._FilterDatabase" localSheetId="0" hidden="1">'TÂY HỒ'!$A$19:$H$29</definedName>
    <definedName name="_xlnm._FilterDatabase" localSheetId="1" hidden="1">VINH!$A$19:$H$24</definedName>
    <definedName name="_xlnm._FilterDatabase" localSheetId="6" hidden="1">'VŨNG TÀU'!$A$19:$H$23</definedName>
    <definedName name="_xlnm.Print_Area" localSheetId="7">'BA ĐÌNH'!$A$1:$H$38</definedName>
    <definedName name="_xlnm.Print_Area" localSheetId="9">'BÌNH DƯƠNG'!$A$1:$H$35</definedName>
    <definedName name="_xlnm.Print_Area" localSheetId="8">'BÌNH THUẬN'!$A$1:$H$36</definedName>
    <definedName name="_xlnm.Print_Area" localSheetId="4">'CẦN THƠ'!$A$1:$H$36</definedName>
    <definedName name="_xlnm.Print_Area" localSheetId="3">'GÒ VẤP'!$A$1:$H$37</definedName>
    <definedName name="_xlnm.Print_Area" localSheetId="11">'NAM SÀI GÒN'!$A$1:$H$39</definedName>
    <definedName name="_xlnm.Print_Area" localSheetId="2">'NHA TRANG'!$A$1:$H$37</definedName>
    <definedName name="_xlnm.Print_Area" localSheetId="0">'TÂY HỒ'!$A$1:$H$43</definedName>
    <definedName name="_xlnm.Print_Area" localSheetId="1">VINH!$A$1:$H$38</definedName>
    <definedName name="_xlnm.Print_Area" localSheetId="6">'VŨNG TÀU'!$A$1:$H$38</definedName>
    <definedName name="_xlnm.Print_Titles" localSheetId="7">'BA ĐÌNH'!$19:$19</definedName>
    <definedName name="_xlnm.Print_Titles" localSheetId="9">'BÌNH DƯƠNG'!$19:$19</definedName>
    <definedName name="_xlnm.Print_Titles" localSheetId="8">'BÌNH THUẬN'!$19:$19</definedName>
    <definedName name="_xlnm.Print_Titles" localSheetId="4">'CẦN THƠ'!$19:$19</definedName>
    <definedName name="_xlnm.Print_Titles" localSheetId="3">'GÒ VẤP'!$19:$19</definedName>
    <definedName name="_xlnm.Print_Titles" localSheetId="11">'NAM SÀI GÒN'!$19:$19</definedName>
    <definedName name="_xlnm.Print_Titles" localSheetId="2">'NHA TRANG'!$19:$19</definedName>
    <definedName name="_xlnm.Print_Titles" localSheetId="10">'PHÚ THỌ'!$19:$19</definedName>
    <definedName name="_xlnm.Print_Titles" localSheetId="5">'TÂN BÌNH'!$19:$19</definedName>
    <definedName name="_xlnm.Print_Titles" localSheetId="0">'TÂY HỒ'!$19:$19</definedName>
    <definedName name="_xlnm.Print_Titles" localSheetId="1">VINH!$19:$19</definedName>
    <definedName name="_xlnm.Print_Titles" localSheetId="6">'VŨNG TÀU'!$19:$19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3" l="1"/>
  <c r="G28" i="13"/>
  <c r="F28" i="13"/>
  <c r="F29" i="13" s="1"/>
  <c r="H27" i="13"/>
  <c r="H26" i="13"/>
  <c r="H25" i="13"/>
  <c r="H24" i="13"/>
  <c r="H23" i="13"/>
  <c r="H22" i="13"/>
  <c r="H21" i="13"/>
  <c r="H20" i="13"/>
  <c r="G23" i="12"/>
  <c r="F23" i="12"/>
  <c r="F24" i="12" s="1"/>
  <c r="H22" i="12"/>
  <c r="H21" i="12"/>
  <c r="H20" i="12"/>
  <c r="C16" i="12"/>
  <c r="C15" i="12"/>
  <c r="C14" i="12"/>
  <c r="C16" i="11"/>
  <c r="G22" i="11"/>
  <c r="F22" i="11"/>
  <c r="F23" i="11" s="1"/>
  <c r="H21" i="11"/>
  <c r="H20" i="11"/>
  <c r="C15" i="10"/>
  <c r="G22" i="10"/>
  <c r="F22" i="10"/>
  <c r="F23" i="10" s="1"/>
  <c r="H21" i="10"/>
  <c r="H20" i="10"/>
  <c r="C16" i="9"/>
  <c r="G21" i="9"/>
  <c r="F21" i="9"/>
  <c r="F22" i="9" s="1"/>
  <c r="H20" i="9"/>
  <c r="C16" i="8"/>
  <c r="G60" i="8"/>
  <c r="F60" i="8"/>
  <c r="F61" i="8" s="1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C15" i="7"/>
  <c r="G22" i="7"/>
  <c r="F22" i="7"/>
  <c r="F23" i="7" s="1"/>
  <c r="H21" i="7"/>
  <c r="H20" i="7"/>
  <c r="C16" i="6"/>
  <c r="G23" i="6"/>
  <c r="F23" i="6"/>
  <c r="F24" i="6" s="1"/>
  <c r="H22" i="6"/>
  <c r="H21" i="6"/>
  <c r="H20" i="6"/>
  <c r="C16" i="5"/>
  <c r="G22" i="5"/>
  <c r="F22" i="5"/>
  <c r="F23" i="5" s="1"/>
  <c r="H21" i="5"/>
  <c r="H20" i="5"/>
  <c r="C15" i="4"/>
  <c r="G21" i="4"/>
  <c r="F21" i="4"/>
  <c r="H20" i="4"/>
  <c r="G60" i="3"/>
  <c r="F60" i="3"/>
  <c r="F61" i="3" s="1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C16" i="3"/>
  <c r="C15" i="3"/>
  <c r="C14" i="3"/>
  <c r="G24" i="1"/>
  <c r="F24" i="1"/>
  <c r="F25" i="1" s="1"/>
  <c r="H23" i="1"/>
  <c r="H22" i="1"/>
  <c r="H21" i="1"/>
  <c r="H20" i="1"/>
  <c r="C16" i="1"/>
  <c r="C15" i="1"/>
  <c r="C14" i="1"/>
  <c r="F22" i="4" l="1"/>
  <c r="G22" i="4" s="1"/>
  <c r="H22" i="4" s="1"/>
  <c r="H28" i="13"/>
  <c r="C16" i="13"/>
  <c r="C14" i="13"/>
  <c r="G29" i="13"/>
  <c r="H29" i="13" s="1"/>
  <c r="H23" i="12"/>
  <c r="G24" i="12"/>
  <c r="H24" i="12" s="1"/>
  <c r="H22" i="11"/>
  <c r="C14" i="11"/>
  <c r="C15" i="11"/>
  <c r="G23" i="11"/>
  <c r="H23" i="11" s="1"/>
  <c r="H22" i="10"/>
  <c r="C16" i="10"/>
  <c r="C14" i="10"/>
  <c r="G23" i="10"/>
  <c r="H23" i="10" s="1"/>
  <c r="H21" i="9"/>
  <c r="C14" i="9"/>
  <c r="C15" i="9"/>
  <c r="G22" i="9"/>
  <c r="H22" i="9" s="1"/>
  <c r="H60" i="8"/>
  <c r="C14" i="8"/>
  <c r="C15" i="8"/>
  <c r="G61" i="8"/>
  <c r="H61" i="8" s="1"/>
  <c r="H22" i="7"/>
  <c r="C14" i="7"/>
  <c r="C16" i="7"/>
  <c r="G23" i="7"/>
  <c r="H23" i="7" s="1"/>
  <c r="H23" i="6"/>
  <c r="C14" i="6"/>
  <c r="C15" i="6"/>
  <c r="G24" i="6"/>
  <c r="H24" i="6" s="1"/>
  <c r="H22" i="5"/>
  <c r="C14" i="5"/>
  <c r="C15" i="5"/>
  <c r="G23" i="5"/>
  <c r="H23" i="5" s="1"/>
  <c r="C14" i="4"/>
  <c r="C16" i="4"/>
  <c r="H21" i="4"/>
  <c r="H60" i="3"/>
  <c r="G61" i="3"/>
  <c r="H61" i="3" s="1"/>
  <c r="H24" i="1"/>
  <c r="G25" i="1"/>
  <c r="H25" i="1" s="1"/>
</calcChain>
</file>

<file path=xl/sharedStrings.xml><?xml version="1.0" encoding="utf-8"?>
<sst xmlns="http://schemas.openxmlformats.org/spreadsheetml/2006/main" count="597" uniqueCount="136">
  <si>
    <t xml:space="preserve">CÔNG TY TNHH MTV TM &amp; DV </t>
  </si>
  <si>
    <t>CỘNG HÒA XÃ HỘI CHỦ NGHĨA VIỆT NAM</t>
  </si>
  <si>
    <t>NGỌC THƠM</t>
  </si>
  <si>
    <t>Độc lập - Tự do - Hạnh phúc</t>
  </si>
  <si>
    <t>BẢNG KÊ HÓA ĐƠN THÁNG 06/2025</t>
  </si>
  <si>
    <t>Bên bán hàng:</t>
  </si>
  <si>
    <t>CÔNG TY TNHH MỘT THÀNH VIÊN THƯƠNG MẠI VÀ DỊCH VỤ NGỌC THƠM</t>
  </si>
  <si>
    <t xml:space="preserve">Mã số thuế: </t>
  </si>
  <si>
    <t>0309391503</t>
  </si>
  <si>
    <t>Địa chỉ:</t>
  </si>
  <si>
    <t>12/14/18 Đường 49, Khu phố 7, Phường Hiệp Bình, TP. Hồ Chí Minh, Việt Nam</t>
  </si>
  <si>
    <t>Đại diện:</t>
  </si>
  <si>
    <t>Nguyễn Bảo Thạch</t>
  </si>
  <si>
    <t>Chức vụ: Phó Giám đốc</t>
  </si>
  <si>
    <t>Bên mua hàng:</t>
  </si>
  <si>
    <t>LOTTE-007</t>
  </si>
  <si>
    <t xml:space="preserve">                     Chức vụ: </t>
  </si>
  <si>
    <t>STT</t>
  </si>
  <si>
    <t>Số hóa đơn</t>
  </si>
  <si>
    <t>Ký hiệu</t>
  </si>
  <si>
    <t>Ngày hóa đơn</t>
  </si>
  <si>
    <t>Tên khách hàng</t>
  </si>
  <si>
    <t>Thành tiền
 trước thuế</t>
  </si>
  <si>
    <t>Tiền thuế GTGT</t>
  </si>
  <si>
    <t>Tổng thanh toán</t>
  </si>
  <si>
    <t>Tổng cộng</t>
  </si>
  <si>
    <t xml:space="preserve">Bảng kê được lập thành 02 bản, có giá trị như nhau, mỗi bên giữ 01 bản </t>
  </si>
  <si>
    <t>ĐẠI DIỆN MUA HÀNG</t>
  </si>
  <si>
    <t xml:space="preserve">         ĐẠI DIỆN BÁN HÀNG</t>
  </si>
  <si>
    <t>(Ký điện tử/ký, đóng dấu và ghi rõ họ tên)</t>
  </si>
  <si>
    <t>Mã khách hàng</t>
  </si>
  <si>
    <t>Mã số thuế</t>
  </si>
  <si>
    <t>Địa chỉ</t>
  </si>
  <si>
    <t>CÔNG TY CỔ PHẦN TRUNG TÂM THƯƠNG MẠI LOTTE VIỆT NAM - CHI NHÁNH CẦN THƠ</t>
  </si>
  <si>
    <t>0304741634-007</t>
  </si>
  <si>
    <t>84, Mậu Thân, Phường Cái Khế, Thành phố Cần Thơ, Việt Nam</t>
  </si>
  <si>
    <t>LOTTE-013</t>
  </si>
  <si>
    <t>CÔNG TY CỔ PHẦN TRUNG TÂM THƯƠNG MẠI LOTTE VIỆT NAM - CHI NHÁNH VINH</t>
  </si>
  <si>
    <t>0304741634-013</t>
  </si>
  <si>
    <t>Đại lộ V.I.Lenin, Khối Yên Sơn, Phường Vinh Phú, Tỉnh Nghệ An, Việt Nam</t>
  </si>
  <si>
    <t>LOTTE-005</t>
  </si>
  <si>
    <t>CÔNG TY CỔ PHẦN TRUNG TÂM THƯƠNG MẠI LOTTE VIỆT NAM - CHI NHÁNH BÀ RỊA VŨNG TÀU</t>
  </si>
  <si>
    <t>0304741634-005</t>
  </si>
  <si>
    <t>Góc đường 3 tháng 2 và đường Thi Sách, Phường Tam Thắng, TP. Hồ Chí Minh, Việt Nam</t>
  </si>
  <si>
    <t>LOTTE-002</t>
  </si>
  <si>
    <t>CÔNG TY CỔ PHẦN TRUNG TÂM THƯƠNG MẠI LOTTE VIỆT NAM - CHI NHÁNH BÌNH THUẬN</t>
  </si>
  <si>
    <t>0304741634-002</t>
  </si>
  <si>
    <t>Khu dân cư Hùng Vương I, Phường Phú Thủy, Tỉnh Lâm Đồng, Việt Nam</t>
  </si>
  <si>
    <t>LOTTE-003</t>
  </si>
  <si>
    <t>CÔNG TY CỔ PHẦN TRUNG TÂM THƯƠNG MẠI LOTTE VIỆT NAM - CHI NHÁNH BÌNH DƯƠNG</t>
  </si>
  <si>
    <t>0304741634-003</t>
  </si>
  <si>
    <t>Khu đô thị The Seasons Bình Dương, Phường Lái Thiêu, TP. Hồ Chí Minh, Việt Nam</t>
  </si>
  <si>
    <t>LOTTE-001</t>
  </si>
  <si>
    <t>CÔNG TY CỔ PHẦN TRUNG TÂM THƯƠNG MẠI LOTTE VIỆT NAM - CHI NHÁNH ĐỒNG NAI</t>
  </si>
  <si>
    <t>0304741634-001</t>
  </si>
  <si>
    <t>Lô B-03 Khu thương mại Amata, Quốc lộ 1A, Phường Long Bình, Tỉnh Đồng Nai, Việt Nam</t>
  </si>
  <si>
    <t>LOTTE-009</t>
  </si>
  <si>
    <t>CÔNG TY CỔ PHẦN TRUNG TÂM THƯƠNG MẠI LOTTE VIỆT NAM - CHI NHÁNH ĐÀ NẴNG</t>
  </si>
  <si>
    <t>0304741634-009</t>
  </si>
  <si>
    <t>số 06 đường Nại Nam, Phường Hòa Cường, Thành phố Đà Nẵng, Việt Nam</t>
  </si>
  <si>
    <t>LOTTE-010</t>
  </si>
  <si>
    <t>CÔNG TY CỔ PHẦN TRUNG TÂM THƯƠNG MẠI LOTTE VIỆT NAM - CHI NHÁNH GÒ VẤP</t>
  </si>
  <si>
    <t>0304741634-010</t>
  </si>
  <si>
    <t>Số 18, Đường Phan Văn Trị, Phường Gò Vấp, Thành phố Hồ Chí Minh, Việt Nam</t>
  </si>
  <si>
    <t>LOTTE-006</t>
  </si>
  <si>
    <t>CÔNG TY CỔ PHẦN TRUNG TÂM THƯƠNG MẠI LOTTE VIỆT NAM - CHI NHÁNH TÂN BÌNH</t>
  </si>
  <si>
    <t>0304741634-006</t>
  </si>
  <si>
    <t>Số 20, đường Cộng Hòa, Phường Bảy Hiền, Thành phố Hồ Chí Minh, Việt Nam</t>
  </si>
  <si>
    <t>LOTTE</t>
  </si>
  <si>
    <t>CÔNG TY CỔ PHẦN TRUNG TÂM THƯƠNG MẠI LOTTE VIỆT NAM</t>
  </si>
  <si>
    <t>0304741634</t>
  </si>
  <si>
    <t>Số 469, Đường Nguyễn Hữu Thọ, Phường Tân Hưng, Thành phố Hồ Chí Minh, Việt Nam</t>
  </si>
  <si>
    <t>LOTTE-011</t>
  </si>
  <si>
    <t>CÔNG TY CỔ PHẦN TRUNG TÂM THƯƠNG MẠI LOTTE VIỆT NAM - CHI NHÁNH NHA TRANG</t>
  </si>
  <si>
    <t>0304741634-011</t>
  </si>
  <si>
    <t>Số 58 đường 23/10, Phường Tây Nha Trang, Tỉnh Khánh Hòa, Việt Nam</t>
  </si>
  <si>
    <t>LOTTE-008</t>
  </si>
  <si>
    <t>CÔNG TY CỔ PHẦN TRUNG TÂM THƯƠNG MẠI LOTTE VIỆT NAM - CHI NHÁNH BA ĐÌNH</t>
  </si>
  <si>
    <t>0304741634-008</t>
  </si>
  <si>
    <t>Tầng hầm 1 (B1), Trung tâm Lotte Hà Nội, số 54, đường Liễu Giai, Phường Giảng Võ, Thành phố Hà Nội, Việt Nam</t>
  </si>
  <si>
    <t>LOTTE-015</t>
  </si>
  <si>
    <t>CÔNG TY CỔ PHẦN TRUNG TÂM THƯƠNG MẠI LOTTE VIỆT NAM - CHI NHÁNH TÂY HỒ</t>
  </si>
  <si>
    <t>0304741634-015</t>
  </si>
  <si>
    <t>Tầng hầm B1, Lotte Mall Hà Nội, Số 272 Võ Chí Công, Phường Tây Hồ, Thành phố Hà Nội, Việt Nam</t>
  </si>
  <si>
    <t>LOTTE-004</t>
  </si>
  <si>
    <t>CÔNG TY CỔ PHẦN TRUNG TÂM THƯƠNG MẠI LOTTE VIỆT NAM - CHI NHÁNH ĐỐNG ĐA</t>
  </si>
  <si>
    <t>0304741634-004</t>
  </si>
  <si>
    <t>Tòa nhà Mipec, 229 Tây Sơn, Phường Ngã Tư Sở, Quận Đống đa, Thành phố Hà Nội, Việt Nam</t>
  </si>
  <si>
    <t>TP Hồ Chí Minh, ngày 26 tháng 08 năm 2025</t>
  </si>
  <si>
    <t>1C25TNN</t>
  </si>
  <si>
    <t>Tổng chiết khấu (tỷ lệ 7%)</t>
  </si>
  <si>
    <t>Số: 02062025/BKHD/NT-LOTTE</t>
  </si>
  <si>
    <t>00036686</t>
  </si>
  <si>
    <t>00039236</t>
  </si>
  <si>
    <t>1C25TNF</t>
  </si>
  <si>
    <t>Số: 07062025/BKHD/NT-LOTTE</t>
  </si>
  <si>
    <t>00034297</t>
  </si>
  <si>
    <t>Tổng chiết khấu (tỷ lệ 0.5%)</t>
  </si>
  <si>
    <t>Số: 13062025/BKHD/NT-LOTTE</t>
  </si>
  <si>
    <t>00031284</t>
  </si>
  <si>
    <t>00031285</t>
  </si>
  <si>
    <t>00032841</t>
  </si>
  <si>
    <t>00032842</t>
  </si>
  <si>
    <t>Số: 14062025/BKHD/NT-LOTTE</t>
  </si>
  <si>
    <t>00028511</t>
  </si>
  <si>
    <t>Số: 15062025/BKHD/NT-LOTTE</t>
  </si>
  <si>
    <t>00029818</t>
  </si>
  <si>
    <t>00001082</t>
  </si>
  <si>
    <t>Số: 16062025/BKHD/NT-LOTTE</t>
  </si>
  <si>
    <t>00026900</t>
  </si>
  <si>
    <t>00029747</t>
  </si>
  <si>
    <t>00031103</t>
  </si>
  <si>
    <t>Số: 17062025/BKHD/NT-LOTTE</t>
  </si>
  <si>
    <t>00028151</t>
  </si>
  <si>
    <t>00032835</t>
  </si>
  <si>
    <t>Số: 18062025/BKHD/NT-LOTTE</t>
  </si>
  <si>
    <t>00030009</t>
  </si>
  <si>
    <t>Số: 19062025/BKHD/NT-LOTTE</t>
  </si>
  <si>
    <t>00028766</t>
  </si>
  <si>
    <t>00029751</t>
  </si>
  <si>
    <t>Số: 20062025/BKHD/NT-LOTTE</t>
  </si>
  <si>
    <t>00028361</t>
  </si>
  <si>
    <t>00030010</t>
  </si>
  <si>
    <t>Số: 21062025/BKHD/NT-LOTTE</t>
  </si>
  <si>
    <t>00029819</t>
  </si>
  <si>
    <t>00001081</t>
  </si>
  <si>
    <t>00001083</t>
  </si>
  <si>
    <t>Số: 22062025/BKHD/NT-LOTTE</t>
  </si>
  <si>
    <t>00026901</t>
  </si>
  <si>
    <t>00026902</t>
  </si>
  <si>
    <t>00028157</t>
  </si>
  <si>
    <t>00029682</t>
  </si>
  <si>
    <t>00029785</t>
  </si>
  <si>
    <t>00031144</t>
  </si>
  <si>
    <t>00032280</t>
  </si>
  <si>
    <t>00033904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</si>
</sst>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8"/>
      <color rgb="FF000000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C2CFF8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3E3E3"/>
      </left>
      <right style="thin">
        <color rgb="FFE3E3E3"/>
      </right>
      <top style="thin">
        <color rgb="FFE3E3E3"/>
      </top>
      <bottom style="thin">
        <color rgb="FFE3E3E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DA1DE"/>
      </left>
      <right style="thin">
        <color rgb="FF8DA1DE"/>
      </right>
      <top style="thin">
        <color rgb="FF8DA1DE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14" fontId="1" fillId="0" borderId="0" xfId="0" applyNumberFormat="1" applyFont="1"/>
    <xf numFmtId="38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vertical="top"/>
    </xf>
    <xf numFmtId="14" fontId="1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38" fontId="1" fillId="0" borderId="0" xfId="0" applyNumberFormat="1" applyFont="1" applyAlignment="1">
      <alignment vertical="top"/>
    </xf>
    <xf numFmtId="0" fontId="1" fillId="0" borderId="0" xfId="0" quotePrefix="1" applyFont="1" applyAlignment="1">
      <alignment vertical="top"/>
    </xf>
    <xf numFmtId="0" fontId="1" fillId="0" borderId="0" xfId="0" applyFont="1" applyAlignment="1">
      <alignment horizontal="center" vertical="top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38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8" fontId="7" fillId="0" borderId="1" xfId="0" applyNumberFormat="1" applyFont="1" applyBorder="1" applyAlignment="1">
      <alignment horizontal="right" vertical="center" wrapText="1"/>
    </xf>
    <xf numFmtId="0" fontId="6" fillId="0" borderId="0" xfId="0" applyFont="1"/>
    <xf numFmtId="0" fontId="8" fillId="0" borderId="2" xfId="0" applyFont="1" applyBorder="1" applyAlignment="1">
      <alignment horizontal="center" vertical="center"/>
    </xf>
    <xf numFmtId="38" fontId="9" fillId="0" borderId="1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38" fontId="9" fillId="0" borderId="1" xfId="0" applyNumberFormat="1" applyFont="1" applyFill="1" applyBorder="1" applyAlignment="1">
      <alignment vertical="center"/>
    </xf>
    <xf numFmtId="14" fontId="6" fillId="0" borderId="0" xfId="0" applyNumberFormat="1" applyFont="1"/>
    <xf numFmtId="38" fontId="6" fillId="0" borderId="0" xfId="0" applyNumberFormat="1" applyFont="1"/>
    <xf numFmtId="0" fontId="10" fillId="2" borderId="6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38" fontId="2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38" fontId="1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5" fillId="0" borderId="3" xfId="0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right" vertical="center" wrapText="1"/>
    </xf>
    <xf numFmtId="0" fontId="5" fillId="0" borderId="5" xfId="0" applyFont="1" applyFill="1" applyBorder="1" applyAlignment="1">
      <alignment horizontal="right" vertical="center" wrapText="1"/>
    </xf>
    <xf numFmtId="38" fontId="9" fillId="0" borderId="3" xfId="0" applyNumberFormat="1" applyFont="1" applyBorder="1" applyAlignment="1">
      <alignment horizontal="right" vertical="center"/>
    </xf>
    <xf numFmtId="38" fontId="9" fillId="0" borderId="4" xfId="0" applyNumberFormat="1" applyFont="1" applyBorder="1" applyAlignment="1">
      <alignment horizontal="right" vertical="center"/>
    </xf>
    <xf numFmtId="38" fontId="9" fillId="0" borderId="5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38" fontId="2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Normal="100" workbookViewId="0"/>
  </sheetViews>
  <sheetFormatPr defaultColWidth="9.140625" defaultRowHeight="15.75" x14ac:dyDescent="0.25"/>
  <cols>
    <col min="1" max="1" width="6.140625" style="20" customWidth="1"/>
    <col min="2" max="2" width="13" style="20" customWidth="1"/>
    <col min="3" max="3" width="14.42578125" style="20" customWidth="1"/>
    <col min="4" max="4" width="15.85546875" style="25" customWidth="1"/>
    <col min="5" max="5" width="48.140625" style="20" customWidth="1"/>
    <col min="6" max="6" width="17.7109375" style="26" customWidth="1"/>
    <col min="7" max="7" width="15" style="26" customWidth="1"/>
    <col min="8" max="8" width="18.7109375" style="26" customWidth="1"/>
    <col min="9" max="9" width="23.7109375" style="20" customWidth="1"/>
    <col min="10" max="16384" width="9.140625" style="20"/>
  </cols>
  <sheetData>
    <row r="1" spans="1:10" s="1" customFormat="1" ht="16.5" x14ac:dyDescent="0.25">
      <c r="B1" s="42" t="s">
        <v>0</v>
      </c>
      <c r="C1" s="42"/>
      <c r="D1" s="42"/>
      <c r="E1" s="43" t="s">
        <v>1</v>
      </c>
      <c r="F1" s="43"/>
      <c r="G1" s="43"/>
      <c r="H1" s="43"/>
    </row>
    <row r="2" spans="1:10" s="1" customFormat="1" ht="16.5" x14ac:dyDescent="0.25">
      <c r="B2" s="42" t="s">
        <v>2</v>
      </c>
      <c r="C2" s="42"/>
      <c r="D2" s="42"/>
      <c r="E2" s="43" t="s">
        <v>3</v>
      </c>
      <c r="F2" s="43"/>
      <c r="G2" s="43"/>
      <c r="H2" s="43"/>
    </row>
    <row r="3" spans="1:10" s="1" customFormat="1" ht="27" customHeight="1" x14ac:dyDescent="0.25">
      <c r="D3" s="2"/>
      <c r="F3" s="3"/>
      <c r="G3" s="3"/>
      <c r="H3" s="3"/>
    </row>
    <row r="4" spans="1:10" s="1" customFormat="1" ht="16.5" x14ac:dyDescent="0.25">
      <c r="D4" s="2"/>
      <c r="E4" s="44" t="s">
        <v>88</v>
      </c>
      <c r="F4" s="44"/>
      <c r="G4" s="44"/>
      <c r="H4" s="44"/>
    </row>
    <row r="5" spans="1:10" s="1" customFormat="1" ht="16.5" x14ac:dyDescent="0.25">
      <c r="D5" s="2"/>
      <c r="F5" s="3"/>
      <c r="G5" s="3"/>
      <c r="H5" s="3"/>
    </row>
    <row r="6" spans="1:10" s="1" customFormat="1" ht="16.5" x14ac:dyDescent="0.25">
      <c r="A6" s="29" t="s">
        <v>4</v>
      </c>
      <c r="B6" s="29"/>
      <c r="C6" s="29"/>
      <c r="D6" s="29"/>
      <c r="E6" s="29"/>
      <c r="F6" s="29"/>
      <c r="G6" s="29"/>
      <c r="H6" s="29"/>
    </row>
    <row r="7" spans="1:10" s="4" customFormat="1" ht="18.75" customHeight="1" x14ac:dyDescent="0.3">
      <c r="A7" s="33" t="s">
        <v>127</v>
      </c>
      <c r="B7" s="33"/>
      <c r="C7" s="33"/>
      <c r="D7" s="33"/>
      <c r="E7" s="33"/>
      <c r="F7" s="33"/>
      <c r="G7" s="33"/>
      <c r="H7" s="33"/>
    </row>
    <row r="8" spans="1:10" s="1" customFormat="1" ht="16.5" x14ac:dyDescent="0.25">
      <c r="D8" s="2"/>
      <c r="F8" s="3"/>
      <c r="G8" s="3"/>
      <c r="H8" s="3"/>
    </row>
    <row r="9" spans="1:10" s="7" customFormat="1" ht="22.5" customHeight="1" x14ac:dyDescent="0.25">
      <c r="A9" s="5" t="s">
        <v>5</v>
      </c>
      <c r="B9" s="5"/>
      <c r="C9" s="5" t="s">
        <v>6</v>
      </c>
      <c r="D9" s="6"/>
      <c r="F9" s="8"/>
      <c r="G9" s="8"/>
      <c r="H9" s="8"/>
    </row>
    <row r="10" spans="1:10" s="7" customFormat="1" ht="22.5" customHeight="1" x14ac:dyDescent="0.25">
      <c r="A10" s="7" t="s">
        <v>7</v>
      </c>
      <c r="C10" s="9" t="s">
        <v>8</v>
      </c>
      <c r="D10" s="6"/>
      <c r="F10" s="8"/>
      <c r="G10" s="8"/>
      <c r="H10" s="8"/>
    </row>
    <row r="11" spans="1:10" s="7" customFormat="1" ht="22.5" customHeight="1" x14ac:dyDescent="0.25">
      <c r="A11" s="7" t="s">
        <v>9</v>
      </c>
      <c r="C11" s="7" t="s">
        <v>10</v>
      </c>
      <c r="D11" s="6"/>
      <c r="F11" s="8"/>
      <c r="G11" s="8"/>
      <c r="H11" s="8"/>
    </row>
    <row r="12" spans="1:10" s="7" customFormat="1" ht="22.5" customHeight="1" x14ac:dyDescent="0.25">
      <c r="A12" s="7" t="s">
        <v>11</v>
      </c>
      <c r="C12" s="7" t="s">
        <v>12</v>
      </c>
      <c r="D12" s="6"/>
      <c r="E12" s="10" t="s">
        <v>13</v>
      </c>
      <c r="F12" s="8"/>
      <c r="G12" s="8"/>
      <c r="H12" s="8"/>
    </row>
    <row r="13" spans="1:10" s="7" customFormat="1" ht="22.5" customHeight="1" x14ac:dyDescent="0.25">
      <c r="A13" s="5"/>
      <c r="B13" s="5"/>
      <c r="C13" s="5"/>
      <c r="D13" s="6"/>
      <c r="F13" s="8"/>
      <c r="G13" s="8"/>
      <c r="H13" s="8"/>
    </row>
    <row r="14" spans="1:10" s="7" customFormat="1" ht="22.5" customHeight="1" x14ac:dyDescent="0.25">
      <c r="A14" s="5" t="s">
        <v>14</v>
      </c>
      <c r="B14" s="5"/>
      <c r="C14" s="5" t="str">
        <f>+VLOOKUP(J14,'Danh sách CN'!A:D,2,0)</f>
        <v>CÔNG TY CỔ PHẦN TRUNG TÂM THƯƠNG MẠI LOTTE VIỆT NAM - CHI NHÁNH TÂY HỒ</v>
      </c>
      <c r="D14" s="6"/>
      <c r="F14" s="8"/>
      <c r="G14" s="8"/>
      <c r="H14" s="8"/>
      <c r="J14" s="7" t="s">
        <v>80</v>
      </c>
    </row>
    <row r="15" spans="1:10" s="7" customFormat="1" ht="22.5" customHeight="1" x14ac:dyDescent="0.25">
      <c r="A15" s="7" t="s">
        <v>7</v>
      </c>
      <c r="C15" s="9" t="str">
        <f>+VLOOKUP(J14,'Danh sách CN'!A:D,3,0)</f>
        <v>0304741634-015</v>
      </c>
      <c r="D15" s="6"/>
      <c r="F15" s="8"/>
      <c r="G15" s="8"/>
      <c r="H15" s="8"/>
    </row>
    <row r="16" spans="1:10" s="7" customFormat="1" ht="22.5" customHeight="1" x14ac:dyDescent="0.25">
      <c r="A16" s="7" t="s">
        <v>9</v>
      </c>
      <c r="C16" s="9" t="str">
        <f>+VLOOKUP(J14,'Danh sách CN'!A:D,4,0)</f>
        <v>Tầng hầm B1, Lotte Mall Hà Nội, Số 272 Võ Chí Công, Phường Tây Hồ, Thành phố Hà Nội, Việt Nam</v>
      </c>
      <c r="D16" s="6"/>
      <c r="F16" s="8"/>
      <c r="G16" s="8"/>
      <c r="H16" s="8"/>
    </row>
    <row r="17" spans="1:8" s="7" customFormat="1" ht="22.5" customHeight="1" x14ac:dyDescent="0.25">
      <c r="A17" s="7" t="s">
        <v>11</v>
      </c>
      <c r="C17" s="34"/>
      <c r="D17" s="34"/>
      <c r="E17" s="34" t="s">
        <v>16</v>
      </c>
      <c r="F17" s="34"/>
      <c r="G17" s="8"/>
      <c r="H17" s="8"/>
    </row>
    <row r="19" spans="1:8" s="14" customFormat="1" ht="44.25" customHeight="1" x14ac:dyDescent="0.25">
      <c r="A19" s="11" t="s">
        <v>17</v>
      </c>
      <c r="B19" s="11" t="s">
        <v>18</v>
      </c>
      <c r="C19" s="11" t="s">
        <v>19</v>
      </c>
      <c r="D19" s="12" t="s">
        <v>20</v>
      </c>
      <c r="E19" s="11" t="s">
        <v>21</v>
      </c>
      <c r="F19" s="13" t="s">
        <v>22</v>
      </c>
      <c r="G19" s="13" t="s">
        <v>23</v>
      </c>
      <c r="H19" s="13" t="s">
        <v>24</v>
      </c>
    </row>
    <row r="20" spans="1:8" ht="46.5" customHeight="1" x14ac:dyDescent="0.25">
      <c r="A20" s="15">
        <v>1</v>
      </c>
      <c r="B20" s="16" t="s">
        <v>128</v>
      </c>
      <c r="C20" s="15" t="s">
        <v>89</v>
      </c>
      <c r="D20" s="17">
        <v>45779</v>
      </c>
      <c r="E20" s="18" t="s">
        <v>81</v>
      </c>
      <c r="F20" s="19">
        <v>1745950</v>
      </c>
      <c r="G20" s="19">
        <v>139676</v>
      </c>
      <c r="H20" s="19">
        <f>+F20+G20</f>
        <v>1885626</v>
      </c>
    </row>
    <row r="21" spans="1:8" ht="46.5" customHeight="1" x14ac:dyDescent="0.25">
      <c r="A21" s="15">
        <v>2</v>
      </c>
      <c r="B21" s="16" t="s">
        <v>129</v>
      </c>
      <c r="C21" s="15" t="s">
        <v>89</v>
      </c>
      <c r="D21" s="17">
        <v>45779</v>
      </c>
      <c r="E21" s="18" t="s">
        <v>81</v>
      </c>
      <c r="F21" s="19">
        <v>2221160</v>
      </c>
      <c r="G21" s="19">
        <v>177693</v>
      </c>
      <c r="H21" s="19">
        <f t="shared" ref="H21:H27" si="0">+F21+G21</f>
        <v>2398853</v>
      </c>
    </row>
    <row r="22" spans="1:8" ht="46.5" customHeight="1" x14ac:dyDescent="0.25">
      <c r="A22" s="15">
        <v>3</v>
      </c>
      <c r="B22" s="16" t="s">
        <v>130</v>
      </c>
      <c r="C22" s="15" t="s">
        <v>89</v>
      </c>
      <c r="D22" s="17">
        <v>45783</v>
      </c>
      <c r="E22" s="18" t="s">
        <v>81</v>
      </c>
      <c r="F22" s="19">
        <v>2381320</v>
      </c>
      <c r="G22" s="19">
        <v>190506</v>
      </c>
      <c r="H22" s="19">
        <f t="shared" si="0"/>
        <v>2571826</v>
      </c>
    </row>
    <row r="23" spans="1:8" ht="46.5" customHeight="1" x14ac:dyDescent="0.25">
      <c r="A23" s="15">
        <v>4</v>
      </c>
      <c r="B23" s="16" t="s">
        <v>131</v>
      </c>
      <c r="C23" s="15" t="s">
        <v>89</v>
      </c>
      <c r="D23" s="17">
        <v>45786</v>
      </c>
      <c r="E23" s="18" t="s">
        <v>81</v>
      </c>
      <c r="F23" s="19">
        <v>2144100</v>
      </c>
      <c r="G23" s="19">
        <v>171528</v>
      </c>
      <c r="H23" s="19">
        <f t="shared" si="0"/>
        <v>2315628</v>
      </c>
    </row>
    <row r="24" spans="1:8" ht="46.5" customHeight="1" x14ac:dyDescent="0.25">
      <c r="A24" s="15">
        <v>5</v>
      </c>
      <c r="B24" s="16" t="s">
        <v>132</v>
      </c>
      <c r="C24" s="15" t="s">
        <v>89</v>
      </c>
      <c r="D24" s="17">
        <v>45789</v>
      </c>
      <c r="E24" s="18" t="s">
        <v>81</v>
      </c>
      <c r="F24" s="19">
        <v>2221160</v>
      </c>
      <c r="G24" s="19">
        <v>177693</v>
      </c>
      <c r="H24" s="19">
        <f t="shared" si="0"/>
        <v>2398853</v>
      </c>
    </row>
    <row r="25" spans="1:8" ht="46.5" customHeight="1" x14ac:dyDescent="0.25">
      <c r="A25" s="15">
        <v>6</v>
      </c>
      <c r="B25" s="16" t="s">
        <v>133</v>
      </c>
      <c r="C25" s="15" t="s">
        <v>89</v>
      </c>
      <c r="D25" s="17">
        <v>45796</v>
      </c>
      <c r="E25" s="18" t="s">
        <v>81</v>
      </c>
      <c r="F25" s="19">
        <v>2221160</v>
      </c>
      <c r="G25" s="19">
        <v>177693</v>
      </c>
      <c r="H25" s="19">
        <f t="shared" si="0"/>
        <v>2398853</v>
      </c>
    </row>
    <row r="26" spans="1:8" ht="46.5" customHeight="1" x14ac:dyDescent="0.25">
      <c r="A26" s="15">
        <v>7</v>
      </c>
      <c r="B26" s="15" t="s">
        <v>134</v>
      </c>
      <c r="C26" s="15" t="s">
        <v>89</v>
      </c>
      <c r="D26" s="17">
        <v>45799</v>
      </c>
      <c r="E26" s="18" t="s">
        <v>81</v>
      </c>
      <c r="F26" s="19">
        <v>2381320</v>
      </c>
      <c r="G26" s="19">
        <v>190506</v>
      </c>
      <c r="H26" s="19">
        <f t="shared" si="0"/>
        <v>2571826</v>
      </c>
    </row>
    <row r="27" spans="1:8" ht="46.5" customHeight="1" x14ac:dyDescent="0.25">
      <c r="A27" s="15">
        <v>8</v>
      </c>
      <c r="B27" s="16" t="s">
        <v>135</v>
      </c>
      <c r="C27" s="15" t="s">
        <v>89</v>
      </c>
      <c r="D27" s="17">
        <v>45806</v>
      </c>
      <c r="E27" s="18" t="s">
        <v>81</v>
      </c>
      <c r="F27" s="19">
        <v>1608075</v>
      </c>
      <c r="G27" s="19">
        <v>128646</v>
      </c>
      <c r="H27" s="19">
        <f t="shared" si="0"/>
        <v>1736721</v>
      </c>
    </row>
    <row r="28" spans="1:8" s="23" customFormat="1" ht="35.25" customHeight="1" x14ac:dyDescent="0.25">
      <c r="A28" s="35" t="s">
        <v>25</v>
      </c>
      <c r="B28" s="36"/>
      <c r="C28" s="36"/>
      <c r="D28" s="36"/>
      <c r="E28" s="37"/>
      <c r="F28" s="22">
        <f>SUM(F20:F27)</f>
        <v>16924245</v>
      </c>
      <c r="G28" s="22">
        <f>SUM(G20:G27)</f>
        <v>1353941</v>
      </c>
      <c r="H28" s="22">
        <f>SUM(H20:H27)</f>
        <v>18278186</v>
      </c>
    </row>
    <row r="29" spans="1:8" s="23" customFormat="1" ht="35.25" customHeight="1" x14ac:dyDescent="0.25">
      <c r="A29" s="38" t="s">
        <v>97</v>
      </c>
      <c r="B29" s="39"/>
      <c r="C29" s="39"/>
      <c r="D29" s="39"/>
      <c r="E29" s="40"/>
      <c r="F29" s="24">
        <f>ROUND(F28*0.005,0)</f>
        <v>84621</v>
      </c>
      <c r="G29" s="24">
        <f>ROUND(F29*0.08,0)</f>
        <v>6770</v>
      </c>
      <c r="H29" s="24">
        <f>F29+G29</f>
        <v>91391</v>
      </c>
    </row>
    <row r="31" spans="1:8" s="1" customFormat="1" ht="16.5" x14ac:dyDescent="0.25">
      <c r="A31" s="41" t="s">
        <v>26</v>
      </c>
      <c r="B31" s="41"/>
      <c r="C31" s="41"/>
      <c r="D31" s="41"/>
      <c r="E31" s="41"/>
      <c r="F31" s="41"/>
      <c r="G31" s="41"/>
      <c r="H31" s="41"/>
    </row>
    <row r="32" spans="1:8" s="1" customFormat="1" ht="16.5" x14ac:dyDescent="0.25">
      <c r="D32" s="2"/>
      <c r="F32" s="3"/>
      <c r="G32" s="3"/>
      <c r="H32" s="3"/>
    </row>
    <row r="33" spans="1:8" s="1" customFormat="1" ht="16.5" x14ac:dyDescent="0.25">
      <c r="A33" s="4"/>
      <c r="B33" s="29" t="s">
        <v>27</v>
      </c>
      <c r="C33" s="29"/>
      <c r="D33" s="29"/>
      <c r="F33" s="30" t="s">
        <v>28</v>
      </c>
      <c r="G33" s="30"/>
      <c r="H33" s="30"/>
    </row>
    <row r="34" spans="1:8" s="1" customFormat="1" ht="16.5" x14ac:dyDescent="0.25">
      <c r="B34" s="31" t="s">
        <v>29</v>
      </c>
      <c r="C34" s="31"/>
      <c r="D34" s="31"/>
      <c r="F34" s="32" t="s">
        <v>29</v>
      </c>
      <c r="G34" s="32"/>
      <c r="H34" s="32"/>
    </row>
    <row r="35" spans="1:8" s="1" customFormat="1" ht="16.5" x14ac:dyDescent="0.25">
      <c r="D35" s="2"/>
      <c r="F35" s="3"/>
      <c r="G35" s="3"/>
      <c r="H35" s="3"/>
    </row>
  </sheetData>
  <mergeCells count="16">
    <mergeCell ref="A6:H6"/>
    <mergeCell ref="B1:D1"/>
    <mergeCell ref="E1:H1"/>
    <mergeCell ref="B2:D2"/>
    <mergeCell ref="E2:H2"/>
    <mergeCell ref="E4:H4"/>
    <mergeCell ref="B33:D33"/>
    <mergeCell ref="F33:H33"/>
    <mergeCell ref="B34:D34"/>
    <mergeCell ref="F34:H34"/>
    <mergeCell ref="A7:H7"/>
    <mergeCell ref="C17:D17"/>
    <mergeCell ref="E17:F17"/>
    <mergeCell ref="A28:E28"/>
    <mergeCell ref="A29:E29"/>
    <mergeCell ref="A31:H31"/>
  </mergeCells>
  <printOptions horizontalCentered="1"/>
  <pageMargins left="0.7" right="0.7" top="0.5" bottom="0.5" header="0.3" footer="0.3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opLeftCell="A16" zoomScaleNormal="100" workbookViewId="0"/>
  </sheetViews>
  <sheetFormatPr defaultColWidth="9.140625" defaultRowHeight="15.75" x14ac:dyDescent="0.25"/>
  <cols>
    <col min="1" max="1" width="6.140625" style="20" customWidth="1"/>
    <col min="2" max="2" width="13" style="20" customWidth="1"/>
    <col min="3" max="3" width="14.42578125" style="20" customWidth="1"/>
    <col min="4" max="4" width="15.85546875" style="25" customWidth="1"/>
    <col min="5" max="5" width="48.140625" style="20" customWidth="1"/>
    <col min="6" max="6" width="17.7109375" style="26" customWidth="1"/>
    <col min="7" max="7" width="15" style="26" customWidth="1"/>
    <col min="8" max="8" width="18.7109375" style="26" customWidth="1"/>
    <col min="9" max="9" width="23.7109375" style="20" customWidth="1"/>
    <col min="10" max="16384" width="9.140625" style="20"/>
  </cols>
  <sheetData>
    <row r="1" spans="1:10" s="1" customFormat="1" ht="16.5" x14ac:dyDescent="0.25">
      <c r="B1" s="42" t="s">
        <v>0</v>
      </c>
      <c r="C1" s="42"/>
      <c r="D1" s="42"/>
      <c r="E1" s="43" t="s">
        <v>1</v>
      </c>
      <c r="F1" s="43"/>
      <c r="G1" s="43"/>
      <c r="H1" s="43"/>
    </row>
    <row r="2" spans="1:10" s="1" customFormat="1" ht="16.5" x14ac:dyDescent="0.25">
      <c r="B2" s="42" t="s">
        <v>2</v>
      </c>
      <c r="C2" s="42"/>
      <c r="D2" s="42"/>
      <c r="E2" s="43" t="s">
        <v>3</v>
      </c>
      <c r="F2" s="43"/>
      <c r="G2" s="43"/>
      <c r="H2" s="43"/>
    </row>
    <row r="3" spans="1:10" s="1" customFormat="1" ht="27" customHeight="1" x14ac:dyDescent="0.25">
      <c r="D3" s="2"/>
      <c r="F3" s="3"/>
      <c r="G3" s="3"/>
      <c r="H3" s="3"/>
    </row>
    <row r="4" spans="1:10" s="1" customFormat="1" ht="16.5" x14ac:dyDescent="0.25">
      <c r="D4" s="2"/>
      <c r="E4" s="44" t="s">
        <v>88</v>
      </c>
      <c r="F4" s="44"/>
      <c r="G4" s="44"/>
      <c r="H4" s="44"/>
    </row>
    <row r="5" spans="1:10" s="1" customFormat="1" ht="16.5" x14ac:dyDescent="0.25">
      <c r="D5" s="2"/>
      <c r="F5" s="3"/>
      <c r="G5" s="3"/>
      <c r="H5" s="3"/>
    </row>
    <row r="6" spans="1:10" s="1" customFormat="1" ht="16.5" x14ac:dyDescent="0.25">
      <c r="A6" s="29" t="s">
        <v>4</v>
      </c>
      <c r="B6" s="29"/>
      <c r="C6" s="29"/>
      <c r="D6" s="29"/>
      <c r="E6" s="29"/>
      <c r="F6" s="29"/>
      <c r="G6" s="29"/>
      <c r="H6" s="29"/>
    </row>
    <row r="7" spans="1:10" s="4" customFormat="1" ht="18.75" customHeight="1" x14ac:dyDescent="0.3">
      <c r="A7" s="33" t="s">
        <v>123</v>
      </c>
      <c r="B7" s="33"/>
      <c r="C7" s="33"/>
      <c r="D7" s="33"/>
      <c r="E7" s="33"/>
      <c r="F7" s="33"/>
      <c r="G7" s="33"/>
      <c r="H7" s="33"/>
    </row>
    <row r="8" spans="1:10" s="1" customFormat="1" ht="16.5" x14ac:dyDescent="0.25">
      <c r="D8" s="2"/>
      <c r="F8" s="3"/>
      <c r="G8" s="3"/>
      <c r="H8" s="3"/>
    </row>
    <row r="9" spans="1:10" s="7" customFormat="1" ht="22.5" customHeight="1" x14ac:dyDescent="0.25">
      <c r="A9" s="5" t="s">
        <v>5</v>
      </c>
      <c r="B9" s="5"/>
      <c r="C9" s="5" t="s">
        <v>6</v>
      </c>
      <c r="D9" s="6"/>
      <c r="F9" s="8"/>
      <c r="G9" s="8"/>
      <c r="H9" s="8"/>
    </row>
    <row r="10" spans="1:10" s="7" customFormat="1" ht="22.5" customHeight="1" x14ac:dyDescent="0.25">
      <c r="A10" s="7" t="s">
        <v>7</v>
      </c>
      <c r="C10" s="9" t="s">
        <v>8</v>
      </c>
      <c r="D10" s="6"/>
      <c r="F10" s="8"/>
      <c r="G10" s="8"/>
      <c r="H10" s="8"/>
    </row>
    <row r="11" spans="1:10" s="7" customFormat="1" ht="22.5" customHeight="1" x14ac:dyDescent="0.25">
      <c r="A11" s="7" t="s">
        <v>9</v>
      </c>
      <c r="C11" s="7" t="s">
        <v>10</v>
      </c>
      <c r="D11" s="6"/>
      <c r="F11" s="8"/>
      <c r="G11" s="8"/>
      <c r="H11" s="8"/>
    </row>
    <row r="12" spans="1:10" s="7" customFormat="1" ht="22.5" customHeight="1" x14ac:dyDescent="0.25">
      <c r="A12" s="7" t="s">
        <v>11</v>
      </c>
      <c r="C12" s="7" t="s">
        <v>12</v>
      </c>
      <c r="D12" s="6"/>
      <c r="E12" s="10" t="s">
        <v>13</v>
      </c>
      <c r="F12" s="8"/>
      <c r="G12" s="8"/>
      <c r="H12" s="8"/>
    </row>
    <row r="13" spans="1:10" s="7" customFormat="1" ht="22.5" customHeight="1" x14ac:dyDescent="0.25">
      <c r="A13" s="5"/>
      <c r="B13" s="5"/>
      <c r="C13" s="5"/>
      <c r="D13" s="6"/>
      <c r="F13" s="8"/>
      <c r="G13" s="8"/>
      <c r="H13" s="8"/>
    </row>
    <row r="14" spans="1:10" s="7" customFormat="1" ht="22.5" customHeight="1" x14ac:dyDescent="0.25">
      <c r="A14" s="5" t="s">
        <v>14</v>
      </c>
      <c r="B14" s="5"/>
      <c r="C14" s="5" t="str">
        <f>+VLOOKUP(J14,'Danh sách CN'!A:D,2,0)</f>
        <v>CÔNG TY CỔ PHẦN TRUNG TÂM THƯƠNG MẠI LOTTE VIỆT NAM - CHI NHÁNH VINH</v>
      </c>
      <c r="D14" s="6"/>
      <c r="F14" s="8"/>
      <c r="G14" s="8"/>
      <c r="H14" s="8"/>
      <c r="J14" s="7" t="s">
        <v>36</v>
      </c>
    </row>
    <row r="15" spans="1:10" s="7" customFormat="1" ht="22.5" customHeight="1" x14ac:dyDescent="0.25">
      <c r="A15" s="7" t="s">
        <v>7</v>
      </c>
      <c r="C15" s="9" t="str">
        <f>+VLOOKUP(J14,'Danh sách CN'!A:D,3,0)</f>
        <v>0304741634-013</v>
      </c>
      <c r="D15" s="6"/>
      <c r="F15" s="8"/>
      <c r="G15" s="8"/>
      <c r="H15" s="8"/>
    </row>
    <row r="16" spans="1:10" s="7" customFormat="1" ht="22.5" customHeight="1" x14ac:dyDescent="0.25">
      <c r="A16" s="7" t="s">
        <v>9</v>
      </c>
      <c r="C16" s="9" t="str">
        <f>+VLOOKUP(J14,'Danh sách CN'!A:D,4,0)</f>
        <v>Đại lộ V.I.Lenin, Khối Yên Sơn, Phường Vinh Phú, Tỉnh Nghệ An, Việt Nam</v>
      </c>
      <c r="D16" s="6"/>
      <c r="F16" s="8"/>
      <c r="G16" s="8"/>
      <c r="H16" s="8"/>
    </row>
    <row r="17" spans="1:8" s="7" customFormat="1" ht="22.5" customHeight="1" x14ac:dyDescent="0.25">
      <c r="A17" s="7" t="s">
        <v>11</v>
      </c>
      <c r="C17" s="34"/>
      <c r="D17" s="34"/>
      <c r="E17" s="34" t="s">
        <v>16</v>
      </c>
      <c r="F17" s="34"/>
      <c r="G17" s="8"/>
      <c r="H17" s="8"/>
    </row>
    <row r="19" spans="1:8" s="14" customFormat="1" ht="44.25" customHeight="1" x14ac:dyDescent="0.25">
      <c r="A19" s="11" t="s">
        <v>17</v>
      </c>
      <c r="B19" s="11" t="s">
        <v>18</v>
      </c>
      <c r="C19" s="11" t="s">
        <v>19</v>
      </c>
      <c r="D19" s="12" t="s">
        <v>20</v>
      </c>
      <c r="E19" s="11" t="s">
        <v>21</v>
      </c>
      <c r="F19" s="13" t="s">
        <v>22</v>
      </c>
      <c r="G19" s="13" t="s">
        <v>23</v>
      </c>
      <c r="H19" s="13" t="s">
        <v>24</v>
      </c>
    </row>
    <row r="20" spans="1:8" ht="31.5" x14ac:dyDescent="0.25">
      <c r="A20" s="15">
        <v>1</v>
      </c>
      <c r="B20" s="16" t="s">
        <v>124</v>
      </c>
      <c r="C20" s="15" t="s">
        <v>89</v>
      </c>
      <c r="D20" s="17">
        <v>45789</v>
      </c>
      <c r="E20" s="18" t="s">
        <v>37</v>
      </c>
      <c r="F20" s="19">
        <v>4048700</v>
      </c>
      <c r="G20" s="19">
        <v>323896</v>
      </c>
      <c r="H20" s="19">
        <f>+F20+G20</f>
        <v>4372596</v>
      </c>
    </row>
    <row r="21" spans="1:8" ht="31.5" x14ac:dyDescent="0.25">
      <c r="A21" s="15">
        <v>2</v>
      </c>
      <c r="B21" s="16" t="s">
        <v>125</v>
      </c>
      <c r="C21" s="15" t="s">
        <v>94</v>
      </c>
      <c r="D21" s="17">
        <v>45806</v>
      </c>
      <c r="E21" s="18" t="s">
        <v>37</v>
      </c>
      <c r="F21" s="19">
        <v>-333174</v>
      </c>
      <c r="G21" s="19">
        <v>-26654</v>
      </c>
      <c r="H21" s="19">
        <f t="shared" ref="H21:H22" si="0">+F21+G21</f>
        <v>-359828</v>
      </c>
    </row>
    <row r="22" spans="1:8" ht="31.5" x14ac:dyDescent="0.25">
      <c r="A22" s="15">
        <v>3</v>
      </c>
      <c r="B22" s="16" t="s">
        <v>126</v>
      </c>
      <c r="C22" s="15" t="s">
        <v>94</v>
      </c>
      <c r="D22" s="17">
        <v>45806</v>
      </c>
      <c r="E22" s="18" t="s">
        <v>37</v>
      </c>
      <c r="F22" s="19">
        <v>-325468</v>
      </c>
      <c r="G22" s="19">
        <v>-26038</v>
      </c>
      <c r="H22" s="19">
        <f t="shared" si="0"/>
        <v>-351506</v>
      </c>
    </row>
    <row r="23" spans="1:8" s="23" customFormat="1" ht="35.25" customHeight="1" x14ac:dyDescent="0.25">
      <c r="A23" s="35" t="s">
        <v>25</v>
      </c>
      <c r="B23" s="36"/>
      <c r="C23" s="36"/>
      <c r="D23" s="36"/>
      <c r="E23" s="37"/>
      <c r="F23" s="22">
        <f>SUM(F20:F22)</f>
        <v>3390058</v>
      </c>
      <c r="G23" s="22">
        <f>SUM(G20:G22)</f>
        <v>271204</v>
      </c>
      <c r="H23" s="22">
        <f>SUM(H20:H22)</f>
        <v>3661262</v>
      </c>
    </row>
    <row r="24" spans="1:8" s="23" customFormat="1" ht="35.25" customHeight="1" x14ac:dyDescent="0.25">
      <c r="A24" s="38" t="s">
        <v>97</v>
      </c>
      <c r="B24" s="39"/>
      <c r="C24" s="39"/>
      <c r="D24" s="39"/>
      <c r="E24" s="40"/>
      <c r="F24" s="24">
        <f>ROUND(F23*0.005,0)</f>
        <v>16950</v>
      </c>
      <c r="G24" s="24">
        <f>ROUND(F24*0.08,0)</f>
        <v>1356</v>
      </c>
      <c r="H24" s="24">
        <f>F24+G24</f>
        <v>18306</v>
      </c>
    </row>
    <row r="26" spans="1:8" s="1" customFormat="1" ht="16.5" x14ac:dyDescent="0.25">
      <c r="A26" s="41" t="s">
        <v>26</v>
      </c>
      <c r="B26" s="41"/>
      <c r="C26" s="41"/>
      <c r="D26" s="41"/>
      <c r="E26" s="41"/>
      <c r="F26" s="41"/>
      <c r="G26" s="41"/>
      <c r="H26" s="41"/>
    </row>
    <row r="27" spans="1:8" s="1" customFormat="1" ht="16.5" x14ac:dyDescent="0.25">
      <c r="D27" s="2"/>
      <c r="F27" s="3"/>
      <c r="G27" s="3"/>
      <c r="H27" s="3"/>
    </row>
    <row r="28" spans="1:8" s="1" customFormat="1" ht="16.5" x14ac:dyDescent="0.25">
      <c r="A28" s="4"/>
      <c r="B28" s="29" t="s">
        <v>27</v>
      </c>
      <c r="C28" s="29"/>
      <c r="D28" s="29"/>
      <c r="F28" s="30" t="s">
        <v>28</v>
      </c>
      <c r="G28" s="30"/>
      <c r="H28" s="30"/>
    </row>
    <row r="29" spans="1:8" s="1" customFormat="1" ht="16.5" x14ac:dyDescent="0.25">
      <c r="B29" s="31" t="s">
        <v>29</v>
      </c>
      <c r="C29" s="31"/>
      <c r="D29" s="31"/>
      <c r="F29" s="32" t="s">
        <v>29</v>
      </c>
      <c r="G29" s="32"/>
      <c r="H29" s="32"/>
    </row>
    <row r="30" spans="1:8" s="1" customFormat="1" ht="16.5" x14ac:dyDescent="0.25">
      <c r="D30" s="2"/>
      <c r="F30" s="3"/>
      <c r="G30" s="3"/>
      <c r="H30" s="3"/>
    </row>
  </sheetData>
  <mergeCells count="16">
    <mergeCell ref="A6:H6"/>
    <mergeCell ref="B1:D1"/>
    <mergeCell ref="E1:H1"/>
    <mergeCell ref="B2:D2"/>
    <mergeCell ref="E2:H2"/>
    <mergeCell ref="E4:H4"/>
    <mergeCell ref="B28:D28"/>
    <mergeCell ref="F28:H28"/>
    <mergeCell ref="B29:D29"/>
    <mergeCell ref="F29:H29"/>
    <mergeCell ref="A7:H7"/>
    <mergeCell ref="C17:D17"/>
    <mergeCell ref="E17:F17"/>
    <mergeCell ref="A23:E23"/>
    <mergeCell ref="A24:E24"/>
    <mergeCell ref="A26:H26"/>
  </mergeCells>
  <printOptions horizontalCentered="1"/>
  <pageMargins left="0.7" right="0.7" top="0.5" bottom="0.5" header="0.3" footer="0.3"/>
  <pageSetup paperSize="9" scale="5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opLeftCell="A19" zoomScaleNormal="100" workbookViewId="0"/>
  </sheetViews>
  <sheetFormatPr defaultColWidth="9.140625" defaultRowHeight="15.75" x14ac:dyDescent="0.25"/>
  <cols>
    <col min="1" max="1" width="6.140625" style="20" customWidth="1"/>
    <col min="2" max="2" width="13" style="20" customWidth="1"/>
    <col min="3" max="3" width="14.42578125" style="20" customWidth="1"/>
    <col min="4" max="4" width="15.85546875" style="25" customWidth="1"/>
    <col min="5" max="5" width="48.140625" style="20" customWidth="1"/>
    <col min="6" max="6" width="17.7109375" style="26" customWidth="1"/>
    <col min="7" max="7" width="15" style="26" customWidth="1"/>
    <col min="8" max="8" width="18.7109375" style="26" customWidth="1"/>
    <col min="9" max="9" width="23.7109375" style="20" customWidth="1"/>
    <col min="10" max="16384" width="9.140625" style="20"/>
  </cols>
  <sheetData>
    <row r="1" spans="1:10" s="1" customFormat="1" ht="16.5" x14ac:dyDescent="0.25">
      <c r="B1" s="42" t="s">
        <v>0</v>
      </c>
      <c r="C1" s="42"/>
      <c r="D1" s="42"/>
      <c r="E1" s="43" t="s">
        <v>1</v>
      </c>
      <c r="F1" s="43"/>
      <c r="G1" s="43"/>
      <c r="H1" s="43"/>
    </row>
    <row r="2" spans="1:10" s="1" customFormat="1" ht="16.5" x14ac:dyDescent="0.25">
      <c r="B2" s="42" t="s">
        <v>2</v>
      </c>
      <c r="C2" s="42"/>
      <c r="D2" s="42"/>
      <c r="E2" s="43" t="s">
        <v>3</v>
      </c>
      <c r="F2" s="43"/>
      <c r="G2" s="43"/>
      <c r="H2" s="43"/>
    </row>
    <row r="3" spans="1:10" s="1" customFormat="1" ht="27" customHeight="1" x14ac:dyDescent="0.25">
      <c r="D3" s="2"/>
      <c r="F3" s="3"/>
      <c r="G3" s="3"/>
      <c r="H3" s="3"/>
    </row>
    <row r="4" spans="1:10" s="1" customFormat="1" ht="16.5" x14ac:dyDescent="0.25">
      <c r="D4" s="2"/>
      <c r="E4" s="44" t="s">
        <v>88</v>
      </c>
      <c r="F4" s="44"/>
      <c r="G4" s="44"/>
      <c r="H4" s="44"/>
    </row>
    <row r="5" spans="1:10" s="1" customFormat="1" ht="16.5" x14ac:dyDescent="0.25">
      <c r="D5" s="2"/>
      <c r="F5" s="3"/>
      <c r="G5" s="3"/>
      <c r="H5" s="3"/>
    </row>
    <row r="6" spans="1:10" s="1" customFormat="1" ht="16.5" x14ac:dyDescent="0.25">
      <c r="A6" s="29" t="s">
        <v>4</v>
      </c>
      <c r="B6" s="29"/>
      <c r="C6" s="29"/>
      <c r="D6" s="29"/>
      <c r="E6" s="29"/>
      <c r="F6" s="29"/>
      <c r="G6" s="29"/>
      <c r="H6" s="29"/>
    </row>
    <row r="7" spans="1:10" s="4" customFormat="1" ht="18.75" customHeight="1" x14ac:dyDescent="0.3">
      <c r="A7" s="33" t="s">
        <v>120</v>
      </c>
      <c r="B7" s="33"/>
      <c r="C7" s="33"/>
      <c r="D7" s="33"/>
      <c r="E7" s="33"/>
      <c r="F7" s="33"/>
      <c r="G7" s="33"/>
      <c r="H7" s="33"/>
    </row>
    <row r="8" spans="1:10" s="1" customFormat="1" ht="16.5" x14ac:dyDescent="0.25">
      <c r="D8" s="2"/>
      <c r="F8" s="3"/>
      <c r="G8" s="3"/>
      <c r="H8" s="3"/>
    </row>
    <row r="9" spans="1:10" s="7" customFormat="1" ht="22.5" customHeight="1" x14ac:dyDescent="0.25">
      <c r="A9" s="5" t="s">
        <v>5</v>
      </c>
      <c r="B9" s="5"/>
      <c r="C9" s="5" t="s">
        <v>6</v>
      </c>
      <c r="D9" s="6"/>
      <c r="F9" s="8"/>
      <c r="G9" s="8"/>
      <c r="H9" s="8"/>
    </row>
    <row r="10" spans="1:10" s="7" customFormat="1" ht="22.5" customHeight="1" x14ac:dyDescent="0.25">
      <c r="A10" s="7" t="s">
        <v>7</v>
      </c>
      <c r="C10" s="9" t="s">
        <v>8</v>
      </c>
      <c r="D10" s="6"/>
      <c r="F10" s="8"/>
      <c r="G10" s="8"/>
      <c r="H10" s="8"/>
    </row>
    <row r="11" spans="1:10" s="7" customFormat="1" ht="22.5" customHeight="1" x14ac:dyDescent="0.25">
      <c r="A11" s="7" t="s">
        <v>9</v>
      </c>
      <c r="C11" s="7" t="s">
        <v>10</v>
      </c>
      <c r="D11" s="6"/>
      <c r="F11" s="8"/>
      <c r="G11" s="8"/>
      <c r="H11" s="8"/>
    </row>
    <row r="12" spans="1:10" s="7" customFormat="1" ht="22.5" customHeight="1" x14ac:dyDescent="0.25">
      <c r="A12" s="7" t="s">
        <v>11</v>
      </c>
      <c r="C12" s="7" t="s">
        <v>12</v>
      </c>
      <c r="D12" s="6"/>
      <c r="E12" s="10" t="s">
        <v>13</v>
      </c>
      <c r="F12" s="8"/>
      <c r="G12" s="8"/>
      <c r="H12" s="8"/>
    </row>
    <row r="13" spans="1:10" s="7" customFormat="1" ht="22.5" customHeight="1" x14ac:dyDescent="0.25">
      <c r="A13" s="5"/>
      <c r="B13" s="5"/>
      <c r="C13" s="5"/>
      <c r="D13" s="6"/>
      <c r="F13" s="8"/>
      <c r="G13" s="8"/>
      <c r="H13" s="8"/>
    </row>
    <row r="14" spans="1:10" s="7" customFormat="1" ht="22.5" customHeight="1" x14ac:dyDescent="0.25">
      <c r="A14" s="5" t="s">
        <v>14</v>
      </c>
      <c r="B14" s="5"/>
      <c r="C14" s="5" t="str">
        <f>+VLOOKUP(J14,'Danh sách CN'!A:D,2,0)</f>
        <v>CÔNG TY CỔ PHẦN TRUNG TÂM THƯƠNG MẠI LOTTE VIỆT NAM - CHI NHÁNH NHA TRANG</v>
      </c>
      <c r="D14" s="6"/>
      <c r="F14" s="8"/>
      <c r="G14" s="8"/>
      <c r="H14" s="8"/>
      <c r="J14" s="7" t="s">
        <v>72</v>
      </c>
    </row>
    <row r="15" spans="1:10" s="7" customFormat="1" ht="22.5" customHeight="1" x14ac:dyDescent="0.25">
      <c r="A15" s="7" t="s">
        <v>7</v>
      </c>
      <c r="C15" s="9" t="str">
        <f>+VLOOKUP(J14,'Danh sách CN'!A:D,3,0)</f>
        <v>0304741634-011</v>
      </c>
      <c r="D15" s="6"/>
      <c r="F15" s="8"/>
      <c r="G15" s="8"/>
      <c r="H15" s="8"/>
    </row>
    <row r="16" spans="1:10" s="7" customFormat="1" ht="22.5" customHeight="1" x14ac:dyDescent="0.25">
      <c r="A16" s="7" t="s">
        <v>9</v>
      </c>
      <c r="C16" s="9" t="str">
        <f>+VLOOKUP(J14,'Danh sách CN'!A:D,4,0)</f>
        <v>Số 58 đường 23/10, Phường Tây Nha Trang, Tỉnh Khánh Hòa, Việt Nam</v>
      </c>
      <c r="D16" s="6"/>
      <c r="F16" s="8"/>
      <c r="G16" s="8"/>
      <c r="H16" s="8"/>
    </row>
    <row r="17" spans="1:8" s="7" customFormat="1" ht="22.5" customHeight="1" x14ac:dyDescent="0.25">
      <c r="A17" s="7" t="s">
        <v>11</v>
      </c>
      <c r="C17" s="34"/>
      <c r="D17" s="34"/>
      <c r="E17" s="34" t="s">
        <v>16</v>
      </c>
      <c r="F17" s="34"/>
      <c r="G17" s="8"/>
      <c r="H17" s="8"/>
    </row>
    <row r="19" spans="1:8" s="14" customFormat="1" ht="44.25" customHeight="1" x14ac:dyDescent="0.25">
      <c r="A19" s="11" t="s">
        <v>17</v>
      </c>
      <c r="B19" s="11" t="s">
        <v>18</v>
      </c>
      <c r="C19" s="11" t="s">
        <v>19</v>
      </c>
      <c r="D19" s="12" t="s">
        <v>20</v>
      </c>
      <c r="E19" s="11" t="s">
        <v>21</v>
      </c>
      <c r="F19" s="13" t="s">
        <v>22</v>
      </c>
      <c r="G19" s="13" t="s">
        <v>23</v>
      </c>
      <c r="H19" s="13" t="s">
        <v>24</v>
      </c>
    </row>
    <row r="20" spans="1:8" ht="47.25" x14ac:dyDescent="0.25">
      <c r="A20" s="15">
        <v>1</v>
      </c>
      <c r="B20" s="16" t="s">
        <v>121</v>
      </c>
      <c r="C20" s="15" t="s">
        <v>89</v>
      </c>
      <c r="D20" s="17">
        <v>45784</v>
      </c>
      <c r="E20" s="18" t="s">
        <v>73</v>
      </c>
      <c r="F20" s="19">
        <v>2203405</v>
      </c>
      <c r="G20" s="19">
        <v>176272</v>
      </c>
      <c r="H20" s="19">
        <f>+F20+G20</f>
        <v>2379677</v>
      </c>
    </row>
    <row r="21" spans="1:8" ht="47.25" x14ac:dyDescent="0.25">
      <c r="A21" s="15">
        <v>2</v>
      </c>
      <c r="B21" s="16" t="s">
        <v>122</v>
      </c>
      <c r="C21" s="15" t="s">
        <v>89</v>
      </c>
      <c r="D21" s="17">
        <v>45791</v>
      </c>
      <c r="E21" s="18" t="s">
        <v>73</v>
      </c>
      <c r="F21" s="19">
        <v>2322015</v>
      </c>
      <c r="G21" s="19">
        <v>185761</v>
      </c>
      <c r="H21" s="19">
        <f t="shared" ref="H21" si="0">+F21+G21</f>
        <v>2507776</v>
      </c>
    </row>
    <row r="22" spans="1:8" s="23" customFormat="1" ht="35.25" customHeight="1" x14ac:dyDescent="0.25">
      <c r="A22" s="35" t="s">
        <v>25</v>
      </c>
      <c r="B22" s="36"/>
      <c r="C22" s="36"/>
      <c r="D22" s="36"/>
      <c r="E22" s="37"/>
      <c r="F22" s="22">
        <f>SUM(F20:F21)</f>
        <v>4525420</v>
      </c>
      <c r="G22" s="22">
        <f>SUM(G20:G21)</f>
        <v>362033</v>
      </c>
      <c r="H22" s="22">
        <f>SUM(H20:H21)</f>
        <v>4887453</v>
      </c>
    </row>
    <row r="23" spans="1:8" s="23" customFormat="1" ht="35.25" customHeight="1" x14ac:dyDescent="0.25">
      <c r="A23" s="38" t="s">
        <v>97</v>
      </c>
      <c r="B23" s="39"/>
      <c r="C23" s="39"/>
      <c r="D23" s="39"/>
      <c r="E23" s="40"/>
      <c r="F23" s="24">
        <f>ROUND(F22*0.005,0)</f>
        <v>22627</v>
      </c>
      <c r="G23" s="24">
        <f>ROUND(F23*0.08,0)</f>
        <v>1810</v>
      </c>
      <c r="H23" s="24">
        <f>F23+G23</f>
        <v>24437</v>
      </c>
    </row>
    <row r="25" spans="1:8" s="1" customFormat="1" ht="16.5" x14ac:dyDescent="0.25">
      <c r="A25" s="41" t="s">
        <v>26</v>
      </c>
      <c r="B25" s="41"/>
      <c r="C25" s="41"/>
      <c r="D25" s="41"/>
      <c r="E25" s="41"/>
      <c r="F25" s="41"/>
      <c r="G25" s="41"/>
      <c r="H25" s="41"/>
    </row>
    <row r="26" spans="1:8" s="1" customFormat="1" ht="16.5" x14ac:dyDescent="0.25">
      <c r="D26" s="2"/>
      <c r="F26" s="3"/>
      <c r="G26" s="3"/>
      <c r="H26" s="3"/>
    </row>
    <row r="27" spans="1:8" s="1" customFormat="1" ht="16.5" x14ac:dyDescent="0.25">
      <c r="A27" s="4"/>
      <c r="B27" s="29" t="s">
        <v>27</v>
      </c>
      <c r="C27" s="29"/>
      <c r="D27" s="29"/>
      <c r="F27" s="30" t="s">
        <v>28</v>
      </c>
      <c r="G27" s="30"/>
      <c r="H27" s="30"/>
    </row>
    <row r="28" spans="1:8" s="1" customFormat="1" ht="16.5" x14ac:dyDescent="0.25">
      <c r="B28" s="31" t="s">
        <v>29</v>
      </c>
      <c r="C28" s="31"/>
      <c r="D28" s="31"/>
      <c r="F28" s="32" t="s">
        <v>29</v>
      </c>
      <c r="G28" s="32"/>
      <c r="H28" s="32"/>
    </row>
    <row r="29" spans="1:8" s="1" customFormat="1" ht="16.5" x14ac:dyDescent="0.25">
      <c r="D29" s="2"/>
      <c r="F29" s="3"/>
      <c r="G29" s="3"/>
      <c r="H29" s="3"/>
    </row>
  </sheetData>
  <mergeCells count="16">
    <mergeCell ref="A6:H6"/>
    <mergeCell ref="B1:D1"/>
    <mergeCell ref="E1:H1"/>
    <mergeCell ref="B2:D2"/>
    <mergeCell ref="E2:H2"/>
    <mergeCell ref="E4:H4"/>
    <mergeCell ref="B27:D27"/>
    <mergeCell ref="F27:H27"/>
    <mergeCell ref="B28:D28"/>
    <mergeCell ref="F28:H28"/>
    <mergeCell ref="A7:H7"/>
    <mergeCell ref="C17:D17"/>
    <mergeCell ref="E17:F17"/>
    <mergeCell ref="A22:E22"/>
    <mergeCell ref="A23:E23"/>
    <mergeCell ref="A25:H25"/>
  </mergeCells>
  <printOptions horizontalCentered="1"/>
  <pageMargins left="0.7" right="0.7" top="0.5" bottom="0.5" header="0.3" footer="0.3"/>
  <pageSetup paperSize="9" scale="5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opLeftCell="A16" zoomScaleNormal="100" workbookViewId="0"/>
  </sheetViews>
  <sheetFormatPr defaultColWidth="9.140625" defaultRowHeight="15.75" x14ac:dyDescent="0.25"/>
  <cols>
    <col min="1" max="1" width="6.140625" style="20" customWidth="1"/>
    <col min="2" max="2" width="13" style="20" customWidth="1"/>
    <col min="3" max="3" width="14.42578125" style="20" customWidth="1"/>
    <col min="4" max="4" width="15.85546875" style="25" customWidth="1"/>
    <col min="5" max="5" width="48.140625" style="20" customWidth="1"/>
    <col min="6" max="6" width="17.7109375" style="26" customWidth="1"/>
    <col min="7" max="7" width="15" style="26" customWidth="1"/>
    <col min="8" max="8" width="18.7109375" style="26" customWidth="1"/>
    <col min="9" max="9" width="23.7109375" style="20" customWidth="1"/>
    <col min="10" max="16384" width="9.140625" style="20"/>
  </cols>
  <sheetData>
    <row r="1" spans="1:10" s="1" customFormat="1" ht="16.5" x14ac:dyDescent="0.25">
      <c r="B1" s="42" t="s">
        <v>0</v>
      </c>
      <c r="C1" s="42"/>
      <c r="D1" s="42"/>
      <c r="E1" s="43" t="s">
        <v>1</v>
      </c>
      <c r="F1" s="43"/>
      <c r="G1" s="43"/>
      <c r="H1" s="43"/>
    </row>
    <row r="2" spans="1:10" s="1" customFormat="1" ht="16.5" x14ac:dyDescent="0.25">
      <c r="B2" s="42" t="s">
        <v>2</v>
      </c>
      <c r="C2" s="42"/>
      <c r="D2" s="42"/>
      <c r="E2" s="43" t="s">
        <v>3</v>
      </c>
      <c r="F2" s="43"/>
      <c r="G2" s="43"/>
      <c r="H2" s="43"/>
    </row>
    <row r="3" spans="1:10" s="1" customFormat="1" ht="27" customHeight="1" x14ac:dyDescent="0.25">
      <c r="D3" s="2"/>
      <c r="F3" s="3"/>
      <c r="G3" s="3"/>
      <c r="H3" s="3"/>
    </row>
    <row r="4" spans="1:10" s="1" customFormat="1" ht="16.5" x14ac:dyDescent="0.25">
      <c r="D4" s="2"/>
      <c r="E4" s="44" t="s">
        <v>88</v>
      </c>
      <c r="F4" s="44"/>
      <c r="G4" s="44"/>
      <c r="H4" s="44"/>
    </row>
    <row r="5" spans="1:10" s="1" customFormat="1" ht="16.5" x14ac:dyDescent="0.25">
      <c r="D5" s="2"/>
      <c r="F5" s="3"/>
      <c r="G5" s="3"/>
      <c r="H5" s="3"/>
    </row>
    <row r="6" spans="1:10" s="1" customFormat="1" ht="16.5" x14ac:dyDescent="0.25">
      <c r="A6" s="29" t="s">
        <v>4</v>
      </c>
      <c r="B6" s="29"/>
      <c r="C6" s="29"/>
      <c r="D6" s="29"/>
      <c r="E6" s="29"/>
      <c r="F6" s="29"/>
      <c r="G6" s="29"/>
      <c r="H6" s="29"/>
    </row>
    <row r="7" spans="1:10" s="4" customFormat="1" ht="18.75" customHeight="1" x14ac:dyDescent="0.3">
      <c r="A7" s="33" t="s">
        <v>117</v>
      </c>
      <c r="B7" s="33"/>
      <c r="C7" s="33"/>
      <c r="D7" s="33"/>
      <c r="E7" s="33"/>
      <c r="F7" s="33"/>
      <c r="G7" s="33"/>
      <c r="H7" s="33"/>
    </row>
    <row r="8" spans="1:10" s="1" customFormat="1" ht="16.5" x14ac:dyDescent="0.25">
      <c r="D8" s="2"/>
      <c r="F8" s="3"/>
      <c r="G8" s="3"/>
      <c r="H8" s="3"/>
    </row>
    <row r="9" spans="1:10" s="7" customFormat="1" ht="22.5" customHeight="1" x14ac:dyDescent="0.25">
      <c r="A9" s="5" t="s">
        <v>5</v>
      </c>
      <c r="B9" s="5"/>
      <c r="C9" s="5" t="s">
        <v>6</v>
      </c>
      <c r="D9" s="6"/>
      <c r="F9" s="8"/>
      <c r="G9" s="8"/>
      <c r="H9" s="8"/>
    </row>
    <row r="10" spans="1:10" s="7" customFormat="1" ht="22.5" customHeight="1" x14ac:dyDescent="0.25">
      <c r="A10" s="7" t="s">
        <v>7</v>
      </c>
      <c r="C10" s="9" t="s">
        <v>8</v>
      </c>
      <c r="D10" s="6"/>
      <c r="F10" s="8"/>
      <c r="G10" s="8"/>
      <c r="H10" s="8"/>
    </row>
    <row r="11" spans="1:10" s="7" customFormat="1" ht="22.5" customHeight="1" x14ac:dyDescent="0.25">
      <c r="A11" s="7" t="s">
        <v>9</v>
      </c>
      <c r="C11" s="7" t="s">
        <v>10</v>
      </c>
      <c r="D11" s="6"/>
      <c r="F11" s="8"/>
      <c r="G11" s="8"/>
      <c r="H11" s="8"/>
    </row>
    <row r="12" spans="1:10" s="7" customFormat="1" ht="22.5" customHeight="1" x14ac:dyDescent="0.25">
      <c r="A12" s="7" t="s">
        <v>11</v>
      </c>
      <c r="C12" s="7" t="s">
        <v>12</v>
      </c>
      <c r="D12" s="6"/>
      <c r="E12" s="10" t="s">
        <v>13</v>
      </c>
      <c r="F12" s="8"/>
      <c r="G12" s="8"/>
      <c r="H12" s="8"/>
    </row>
    <row r="13" spans="1:10" s="7" customFormat="1" ht="22.5" customHeight="1" x14ac:dyDescent="0.25">
      <c r="A13" s="5"/>
      <c r="B13" s="5"/>
      <c r="C13" s="5"/>
      <c r="D13" s="6"/>
      <c r="F13" s="8"/>
      <c r="G13" s="8"/>
      <c r="H13" s="8"/>
    </row>
    <row r="14" spans="1:10" s="7" customFormat="1" ht="22.5" customHeight="1" x14ac:dyDescent="0.25">
      <c r="A14" s="5" t="s">
        <v>14</v>
      </c>
      <c r="B14" s="5"/>
      <c r="C14" s="5" t="str">
        <f>+VLOOKUP(J14,'Danh sách CN'!A:D,2,0)</f>
        <v>CÔNG TY CỔ PHẦN TRUNG TÂM THƯƠNG MẠI LOTTE VIỆT NAM - CHI NHÁNH GÒ VẤP</v>
      </c>
      <c r="D14" s="6"/>
      <c r="F14" s="8"/>
      <c r="G14" s="8"/>
      <c r="H14" s="8"/>
      <c r="J14" s="7" t="s">
        <v>60</v>
      </c>
    </row>
    <row r="15" spans="1:10" s="7" customFormat="1" ht="22.5" customHeight="1" x14ac:dyDescent="0.25">
      <c r="A15" s="7" t="s">
        <v>7</v>
      </c>
      <c r="C15" s="9" t="str">
        <f>+VLOOKUP(J14,'Danh sách CN'!A:D,3,0)</f>
        <v>0304741634-010</v>
      </c>
      <c r="D15" s="6"/>
      <c r="F15" s="8"/>
      <c r="G15" s="8"/>
      <c r="H15" s="8"/>
    </row>
    <row r="16" spans="1:10" s="7" customFormat="1" ht="22.5" customHeight="1" x14ac:dyDescent="0.25">
      <c r="A16" s="7" t="s">
        <v>9</v>
      </c>
      <c r="C16" s="9" t="str">
        <f>+VLOOKUP(J14,'Danh sách CN'!A:D,4,0)</f>
        <v>Số 18, Đường Phan Văn Trị, Phường Gò Vấp, Thành phố Hồ Chí Minh, Việt Nam</v>
      </c>
      <c r="D16" s="6"/>
      <c r="F16" s="8"/>
      <c r="G16" s="8"/>
      <c r="H16" s="8"/>
    </row>
    <row r="17" spans="1:8" s="7" customFormat="1" ht="22.5" customHeight="1" x14ac:dyDescent="0.25">
      <c r="A17" s="7" t="s">
        <v>11</v>
      </c>
      <c r="C17" s="34"/>
      <c r="D17" s="34"/>
      <c r="E17" s="34" t="s">
        <v>16</v>
      </c>
      <c r="F17" s="34"/>
      <c r="G17" s="8"/>
      <c r="H17" s="8"/>
    </row>
    <row r="19" spans="1:8" s="14" customFormat="1" ht="44.25" customHeight="1" x14ac:dyDescent="0.25">
      <c r="A19" s="11" t="s">
        <v>17</v>
      </c>
      <c r="B19" s="11" t="s">
        <v>18</v>
      </c>
      <c r="C19" s="11" t="s">
        <v>19</v>
      </c>
      <c r="D19" s="12" t="s">
        <v>20</v>
      </c>
      <c r="E19" s="11" t="s">
        <v>21</v>
      </c>
      <c r="F19" s="13" t="s">
        <v>22</v>
      </c>
      <c r="G19" s="13" t="s">
        <v>23</v>
      </c>
      <c r="H19" s="13" t="s">
        <v>24</v>
      </c>
    </row>
    <row r="20" spans="1:8" ht="47.25" x14ac:dyDescent="0.25">
      <c r="A20" s="15">
        <v>1</v>
      </c>
      <c r="B20" s="16" t="s">
        <v>118</v>
      </c>
      <c r="C20" s="15" t="s">
        <v>89</v>
      </c>
      <c r="D20" s="17">
        <v>45785</v>
      </c>
      <c r="E20" s="18" t="s">
        <v>61</v>
      </c>
      <c r="F20" s="19">
        <v>3949355</v>
      </c>
      <c r="G20" s="19">
        <v>315948</v>
      </c>
      <c r="H20" s="19">
        <f>+F20+G20</f>
        <v>4265303</v>
      </c>
    </row>
    <row r="21" spans="1:8" ht="47.25" x14ac:dyDescent="0.25">
      <c r="A21" s="15">
        <v>2</v>
      </c>
      <c r="B21" s="16" t="s">
        <v>119</v>
      </c>
      <c r="C21" s="15" t="s">
        <v>89</v>
      </c>
      <c r="D21" s="17">
        <v>45789</v>
      </c>
      <c r="E21" s="18" t="s">
        <v>61</v>
      </c>
      <c r="F21" s="19">
        <v>2858040</v>
      </c>
      <c r="G21" s="19">
        <v>228643</v>
      </c>
      <c r="H21" s="19">
        <f t="shared" ref="H21" si="0">+F21+G21</f>
        <v>3086683</v>
      </c>
    </row>
    <row r="22" spans="1:8" s="23" customFormat="1" ht="35.25" customHeight="1" x14ac:dyDescent="0.25">
      <c r="A22" s="35" t="s">
        <v>25</v>
      </c>
      <c r="B22" s="36"/>
      <c r="C22" s="36"/>
      <c r="D22" s="36"/>
      <c r="E22" s="37"/>
      <c r="F22" s="22">
        <f>SUM(F20:F21)</f>
        <v>6807395</v>
      </c>
      <c r="G22" s="22">
        <f>SUM(G20:G21)</f>
        <v>544591</v>
      </c>
      <c r="H22" s="22">
        <f>SUM(H20:H21)</f>
        <v>7351986</v>
      </c>
    </row>
    <row r="23" spans="1:8" s="23" customFormat="1" ht="35.25" customHeight="1" x14ac:dyDescent="0.25">
      <c r="A23" s="38" t="s">
        <v>97</v>
      </c>
      <c r="B23" s="39"/>
      <c r="C23" s="39"/>
      <c r="D23" s="39"/>
      <c r="E23" s="40"/>
      <c r="F23" s="24">
        <f>ROUND(F22*0.005,0)</f>
        <v>34037</v>
      </c>
      <c r="G23" s="24">
        <f>ROUND(F23*0.08,0)</f>
        <v>2723</v>
      </c>
      <c r="H23" s="24">
        <f>F23+G23</f>
        <v>36760</v>
      </c>
    </row>
    <row r="25" spans="1:8" s="1" customFormat="1" ht="16.5" x14ac:dyDescent="0.25">
      <c r="A25" s="41" t="s">
        <v>26</v>
      </c>
      <c r="B25" s="41"/>
      <c r="C25" s="41"/>
      <c r="D25" s="41"/>
      <c r="E25" s="41"/>
      <c r="F25" s="41"/>
      <c r="G25" s="41"/>
      <c r="H25" s="41"/>
    </row>
    <row r="26" spans="1:8" s="1" customFormat="1" ht="16.5" x14ac:dyDescent="0.25">
      <c r="D26" s="2"/>
      <c r="F26" s="3"/>
      <c r="G26" s="3"/>
      <c r="H26" s="3"/>
    </row>
    <row r="27" spans="1:8" s="1" customFormat="1" ht="16.5" x14ac:dyDescent="0.25">
      <c r="A27" s="4"/>
      <c r="B27" s="29" t="s">
        <v>27</v>
      </c>
      <c r="C27" s="29"/>
      <c r="D27" s="29"/>
      <c r="F27" s="30" t="s">
        <v>28</v>
      </c>
      <c r="G27" s="30"/>
      <c r="H27" s="30"/>
    </row>
    <row r="28" spans="1:8" s="1" customFormat="1" ht="16.5" x14ac:dyDescent="0.25">
      <c r="B28" s="31" t="s">
        <v>29</v>
      </c>
      <c r="C28" s="31"/>
      <c r="D28" s="31"/>
      <c r="F28" s="32" t="s">
        <v>29</v>
      </c>
      <c r="G28" s="32"/>
      <c r="H28" s="32"/>
    </row>
    <row r="29" spans="1:8" s="1" customFormat="1" ht="16.5" x14ac:dyDescent="0.25">
      <c r="D29" s="2"/>
      <c r="F29" s="3"/>
      <c r="G29" s="3"/>
      <c r="H29" s="3"/>
    </row>
  </sheetData>
  <mergeCells count="16">
    <mergeCell ref="A6:H6"/>
    <mergeCell ref="B1:D1"/>
    <mergeCell ref="E1:H1"/>
    <mergeCell ref="B2:D2"/>
    <mergeCell ref="E2:H2"/>
    <mergeCell ref="E4:H4"/>
    <mergeCell ref="B27:D27"/>
    <mergeCell ref="F27:H27"/>
    <mergeCell ref="B28:D28"/>
    <mergeCell ref="F28:H28"/>
    <mergeCell ref="A7:H7"/>
    <mergeCell ref="C17:D17"/>
    <mergeCell ref="E17:F17"/>
    <mergeCell ref="A22:E22"/>
    <mergeCell ref="A23:E23"/>
    <mergeCell ref="A25:H25"/>
  </mergeCells>
  <printOptions horizontalCentered="1"/>
  <pageMargins left="0.7" right="0.7" top="0.5" bottom="0.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opLeftCell="A19" zoomScaleNormal="100" workbookViewId="0"/>
  </sheetViews>
  <sheetFormatPr defaultColWidth="9.140625" defaultRowHeight="15.75" x14ac:dyDescent="0.25"/>
  <cols>
    <col min="1" max="1" width="6.140625" style="20" customWidth="1"/>
    <col min="2" max="2" width="13" style="20" customWidth="1"/>
    <col min="3" max="3" width="14.42578125" style="20" customWidth="1"/>
    <col min="4" max="4" width="15.85546875" style="25" customWidth="1"/>
    <col min="5" max="5" width="48.140625" style="20" customWidth="1"/>
    <col min="6" max="6" width="17.7109375" style="26" customWidth="1"/>
    <col min="7" max="7" width="15" style="26" customWidth="1"/>
    <col min="8" max="8" width="18.7109375" style="26" customWidth="1"/>
    <col min="9" max="9" width="23.7109375" style="20" customWidth="1"/>
    <col min="10" max="16384" width="9.140625" style="20"/>
  </cols>
  <sheetData>
    <row r="1" spans="1:10" s="1" customFormat="1" ht="16.5" x14ac:dyDescent="0.25">
      <c r="B1" s="42" t="s">
        <v>0</v>
      </c>
      <c r="C1" s="42"/>
      <c r="D1" s="42"/>
      <c r="E1" s="43" t="s">
        <v>1</v>
      </c>
      <c r="F1" s="43"/>
      <c r="G1" s="43"/>
      <c r="H1" s="43"/>
    </row>
    <row r="2" spans="1:10" s="1" customFormat="1" ht="16.5" x14ac:dyDescent="0.25">
      <c r="B2" s="42" t="s">
        <v>2</v>
      </c>
      <c r="C2" s="42"/>
      <c r="D2" s="42"/>
      <c r="E2" s="43" t="s">
        <v>3</v>
      </c>
      <c r="F2" s="43"/>
      <c r="G2" s="43"/>
      <c r="H2" s="43"/>
    </row>
    <row r="3" spans="1:10" s="1" customFormat="1" ht="27" customHeight="1" x14ac:dyDescent="0.25">
      <c r="D3" s="2"/>
      <c r="F3" s="3"/>
      <c r="G3" s="3"/>
      <c r="H3" s="3"/>
    </row>
    <row r="4" spans="1:10" s="1" customFormat="1" ht="16.5" x14ac:dyDescent="0.25">
      <c r="D4" s="2"/>
      <c r="E4" s="44" t="s">
        <v>88</v>
      </c>
      <c r="F4" s="44"/>
      <c r="G4" s="44"/>
      <c r="H4" s="44"/>
    </row>
    <row r="5" spans="1:10" s="1" customFormat="1" ht="16.5" x14ac:dyDescent="0.25">
      <c r="D5" s="2"/>
      <c r="F5" s="3"/>
      <c r="G5" s="3"/>
      <c r="H5" s="3"/>
    </row>
    <row r="6" spans="1:10" s="1" customFormat="1" ht="16.5" x14ac:dyDescent="0.25">
      <c r="A6" s="29" t="s">
        <v>4</v>
      </c>
      <c r="B6" s="29"/>
      <c r="C6" s="29"/>
      <c r="D6" s="29"/>
      <c r="E6" s="29"/>
      <c r="F6" s="29"/>
      <c r="G6" s="29"/>
      <c r="H6" s="29"/>
    </row>
    <row r="7" spans="1:10" s="4" customFormat="1" ht="18.75" customHeight="1" x14ac:dyDescent="0.3">
      <c r="A7" s="33" t="s">
        <v>115</v>
      </c>
      <c r="B7" s="33"/>
      <c r="C7" s="33"/>
      <c r="D7" s="33"/>
      <c r="E7" s="33"/>
      <c r="F7" s="33"/>
      <c r="G7" s="33"/>
      <c r="H7" s="33"/>
    </row>
    <row r="8" spans="1:10" s="1" customFormat="1" ht="16.5" x14ac:dyDescent="0.25">
      <c r="D8" s="2"/>
      <c r="F8" s="3"/>
      <c r="G8" s="3"/>
      <c r="H8" s="3"/>
    </row>
    <row r="9" spans="1:10" s="7" customFormat="1" ht="22.5" customHeight="1" x14ac:dyDescent="0.25">
      <c r="A9" s="5" t="s">
        <v>5</v>
      </c>
      <c r="B9" s="5"/>
      <c r="C9" s="5" t="s">
        <v>6</v>
      </c>
      <c r="D9" s="6"/>
      <c r="F9" s="8"/>
      <c r="G9" s="8"/>
      <c r="H9" s="8"/>
    </row>
    <row r="10" spans="1:10" s="7" customFormat="1" ht="22.5" customHeight="1" x14ac:dyDescent="0.25">
      <c r="A10" s="7" t="s">
        <v>7</v>
      </c>
      <c r="C10" s="9" t="s">
        <v>8</v>
      </c>
      <c r="D10" s="6"/>
      <c r="F10" s="8"/>
      <c r="G10" s="8"/>
      <c r="H10" s="8"/>
    </row>
    <row r="11" spans="1:10" s="7" customFormat="1" ht="22.5" customHeight="1" x14ac:dyDescent="0.25">
      <c r="A11" s="7" t="s">
        <v>9</v>
      </c>
      <c r="C11" s="7" t="s">
        <v>10</v>
      </c>
      <c r="D11" s="6"/>
      <c r="F11" s="8"/>
      <c r="G11" s="8"/>
      <c r="H11" s="8"/>
    </row>
    <row r="12" spans="1:10" s="7" customFormat="1" ht="22.5" customHeight="1" x14ac:dyDescent="0.25">
      <c r="A12" s="7" t="s">
        <v>11</v>
      </c>
      <c r="C12" s="7" t="s">
        <v>12</v>
      </c>
      <c r="D12" s="6"/>
      <c r="E12" s="10" t="s">
        <v>13</v>
      </c>
      <c r="F12" s="8"/>
      <c r="G12" s="8"/>
      <c r="H12" s="8"/>
    </row>
    <row r="13" spans="1:10" s="7" customFormat="1" ht="22.5" customHeight="1" x14ac:dyDescent="0.25">
      <c r="A13" s="5"/>
      <c r="B13" s="5"/>
      <c r="C13" s="5"/>
      <c r="D13" s="6"/>
      <c r="F13" s="8"/>
      <c r="G13" s="8"/>
      <c r="H13" s="8"/>
    </row>
    <row r="14" spans="1:10" s="7" customFormat="1" ht="22.5" customHeight="1" x14ac:dyDescent="0.25">
      <c r="A14" s="5" t="s">
        <v>14</v>
      </c>
      <c r="B14" s="5"/>
      <c r="C14" s="5" t="str">
        <f>+VLOOKUP(J14,'Danh sách CN'!A:D,2,0)</f>
        <v>CÔNG TY CỔ PHẦN TRUNG TÂM THƯƠNG MẠI LOTTE VIỆT NAM - CHI NHÁNH CẦN THƠ</v>
      </c>
      <c r="D14" s="6"/>
      <c r="F14" s="8"/>
      <c r="G14" s="8"/>
      <c r="H14" s="8"/>
      <c r="J14" s="7" t="s">
        <v>15</v>
      </c>
    </row>
    <row r="15" spans="1:10" s="7" customFormat="1" ht="22.5" customHeight="1" x14ac:dyDescent="0.25">
      <c r="A15" s="7" t="s">
        <v>7</v>
      </c>
      <c r="C15" s="9" t="str">
        <f>+VLOOKUP(J14,'Danh sách CN'!A:D,3,0)</f>
        <v>0304741634-007</v>
      </c>
      <c r="D15" s="6"/>
      <c r="F15" s="8"/>
      <c r="G15" s="8"/>
      <c r="H15" s="8"/>
    </row>
    <row r="16" spans="1:10" s="7" customFormat="1" ht="22.5" customHeight="1" x14ac:dyDescent="0.25">
      <c r="A16" s="7" t="s">
        <v>9</v>
      </c>
      <c r="C16" s="9" t="str">
        <f>+VLOOKUP(J14,'Danh sách CN'!A:D,4,0)</f>
        <v>84, Mậu Thân, Phường Cái Khế, Thành phố Cần Thơ, Việt Nam</v>
      </c>
      <c r="D16" s="6"/>
      <c r="F16" s="8"/>
      <c r="G16" s="8"/>
      <c r="H16" s="8"/>
    </row>
    <row r="17" spans="1:8" s="7" customFormat="1" ht="22.5" customHeight="1" x14ac:dyDescent="0.25">
      <c r="A17" s="7" t="s">
        <v>11</v>
      </c>
      <c r="C17" s="34"/>
      <c r="D17" s="34"/>
      <c r="E17" s="34" t="s">
        <v>16</v>
      </c>
      <c r="F17" s="34"/>
      <c r="G17" s="8"/>
      <c r="H17" s="8"/>
    </row>
    <row r="19" spans="1:8" s="14" customFormat="1" ht="44.25" customHeight="1" x14ac:dyDescent="0.25">
      <c r="A19" s="11" t="s">
        <v>17</v>
      </c>
      <c r="B19" s="11" t="s">
        <v>18</v>
      </c>
      <c r="C19" s="11" t="s">
        <v>19</v>
      </c>
      <c r="D19" s="12" t="s">
        <v>20</v>
      </c>
      <c r="E19" s="11" t="s">
        <v>21</v>
      </c>
      <c r="F19" s="13" t="s">
        <v>22</v>
      </c>
      <c r="G19" s="13" t="s">
        <v>23</v>
      </c>
      <c r="H19" s="13" t="s">
        <v>24</v>
      </c>
    </row>
    <row r="20" spans="1:8" ht="47.25" x14ac:dyDescent="0.25">
      <c r="A20" s="15">
        <v>1</v>
      </c>
      <c r="B20" s="16" t="s">
        <v>116</v>
      </c>
      <c r="C20" s="15" t="s">
        <v>89</v>
      </c>
      <c r="D20" s="17">
        <v>45791</v>
      </c>
      <c r="E20" s="18" t="s">
        <v>33</v>
      </c>
      <c r="F20" s="19">
        <v>555290</v>
      </c>
      <c r="G20" s="19">
        <v>44423</v>
      </c>
      <c r="H20" s="19">
        <f>+F20+G20</f>
        <v>599713</v>
      </c>
    </row>
    <row r="21" spans="1:8" s="23" customFormat="1" ht="35.25" customHeight="1" x14ac:dyDescent="0.25">
      <c r="A21" s="35" t="s">
        <v>25</v>
      </c>
      <c r="B21" s="36"/>
      <c r="C21" s="36"/>
      <c r="D21" s="36"/>
      <c r="E21" s="37"/>
      <c r="F21" s="22">
        <f>SUM(F20:F20)</f>
        <v>555290</v>
      </c>
      <c r="G21" s="22">
        <f>SUM(G20:G20)</f>
        <v>44423</v>
      </c>
      <c r="H21" s="22">
        <f>SUM(H20:H20)</f>
        <v>599713</v>
      </c>
    </row>
    <row r="22" spans="1:8" s="23" customFormat="1" ht="35.25" customHeight="1" x14ac:dyDescent="0.25">
      <c r="A22" s="38" t="s">
        <v>97</v>
      </c>
      <c r="B22" s="39"/>
      <c r="C22" s="39"/>
      <c r="D22" s="39"/>
      <c r="E22" s="40"/>
      <c r="F22" s="24">
        <f>ROUND(F21*0.005,0)</f>
        <v>2776</v>
      </c>
      <c r="G22" s="24">
        <f>ROUND(F22*0.08,0)</f>
        <v>222</v>
      </c>
      <c r="H22" s="24">
        <f>F22+G22</f>
        <v>2998</v>
      </c>
    </row>
    <row r="24" spans="1:8" s="1" customFormat="1" ht="16.5" x14ac:dyDescent="0.25">
      <c r="A24" s="41" t="s">
        <v>26</v>
      </c>
      <c r="B24" s="41"/>
      <c r="C24" s="41"/>
      <c r="D24" s="41"/>
      <c r="E24" s="41"/>
      <c r="F24" s="41"/>
      <c r="G24" s="41"/>
      <c r="H24" s="41"/>
    </row>
    <row r="25" spans="1:8" s="1" customFormat="1" ht="16.5" x14ac:dyDescent="0.25">
      <c r="D25" s="2"/>
      <c r="F25" s="3"/>
      <c r="G25" s="3"/>
      <c r="H25" s="3"/>
    </row>
    <row r="26" spans="1:8" s="1" customFormat="1" ht="16.5" x14ac:dyDescent="0.25">
      <c r="A26" s="4"/>
      <c r="B26" s="29" t="s">
        <v>27</v>
      </c>
      <c r="C26" s="29"/>
      <c r="D26" s="29"/>
      <c r="F26" s="30" t="s">
        <v>28</v>
      </c>
      <c r="G26" s="30"/>
      <c r="H26" s="30"/>
    </row>
    <row r="27" spans="1:8" s="1" customFormat="1" ht="16.5" x14ac:dyDescent="0.25">
      <c r="B27" s="31" t="s">
        <v>29</v>
      </c>
      <c r="C27" s="31"/>
      <c r="D27" s="31"/>
      <c r="F27" s="32" t="s">
        <v>29</v>
      </c>
      <c r="G27" s="32"/>
      <c r="H27" s="32"/>
    </row>
    <row r="28" spans="1:8" s="1" customFormat="1" ht="16.5" x14ac:dyDescent="0.25">
      <c r="D28" s="2"/>
      <c r="F28" s="3"/>
      <c r="G28" s="3"/>
      <c r="H28" s="3"/>
    </row>
  </sheetData>
  <mergeCells count="16">
    <mergeCell ref="A6:H6"/>
    <mergeCell ref="B1:D1"/>
    <mergeCell ref="E1:H1"/>
    <mergeCell ref="B2:D2"/>
    <mergeCell ref="E2:H2"/>
    <mergeCell ref="E4:H4"/>
    <mergeCell ref="B26:D26"/>
    <mergeCell ref="F26:H26"/>
    <mergeCell ref="B27:D27"/>
    <mergeCell ref="F27:H27"/>
    <mergeCell ref="A7:H7"/>
    <mergeCell ref="C17:D17"/>
    <mergeCell ref="E17:F17"/>
    <mergeCell ref="A21:E21"/>
    <mergeCell ref="A22:E22"/>
    <mergeCell ref="A24:H24"/>
  </mergeCells>
  <printOptions horizontalCentered="1"/>
  <pageMargins left="0.7" right="0.7" top="0.5" bottom="0.5" header="0.3" footer="0.3"/>
  <pageSetup paperSize="9" scale="58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7"/>
  <sheetViews>
    <sheetView zoomScaleNormal="100" workbookViewId="0"/>
  </sheetViews>
  <sheetFormatPr defaultColWidth="9.140625" defaultRowHeight="15.75" x14ac:dyDescent="0.25"/>
  <cols>
    <col min="1" max="1" width="6.140625" style="20" customWidth="1"/>
    <col min="2" max="2" width="13" style="20" customWidth="1"/>
    <col min="3" max="3" width="14.42578125" style="20" customWidth="1"/>
    <col min="4" max="4" width="15.85546875" style="25" customWidth="1"/>
    <col min="5" max="5" width="48.140625" style="20" customWidth="1"/>
    <col min="6" max="6" width="17.7109375" style="26" customWidth="1"/>
    <col min="7" max="7" width="15" style="26" customWidth="1"/>
    <col min="8" max="8" width="18.7109375" style="26" customWidth="1"/>
    <col min="9" max="9" width="23.7109375" style="20" customWidth="1"/>
    <col min="10" max="16384" width="9.140625" style="20"/>
  </cols>
  <sheetData>
    <row r="1" spans="1:10" s="1" customFormat="1" ht="16.5" x14ac:dyDescent="0.25">
      <c r="B1" s="42" t="s">
        <v>0</v>
      </c>
      <c r="C1" s="42"/>
      <c r="D1" s="42"/>
      <c r="E1" s="43" t="s">
        <v>1</v>
      </c>
      <c r="F1" s="43"/>
      <c r="G1" s="43"/>
      <c r="H1" s="43"/>
    </row>
    <row r="2" spans="1:10" s="1" customFormat="1" ht="16.5" x14ac:dyDescent="0.25">
      <c r="B2" s="42" t="s">
        <v>2</v>
      </c>
      <c r="C2" s="42"/>
      <c r="D2" s="42"/>
      <c r="E2" s="43" t="s">
        <v>3</v>
      </c>
      <c r="F2" s="43"/>
      <c r="G2" s="43"/>
      <c r="H2" s="43"/>
    </row>
    <row r="3" spans="1:10" s="1" customFormat="1" ht="27" customHeight="1" x14ac:dyDescent="0.25">
      <c r="D3" s="2"/>
      <c r="F3" s="3"/>
      <c r="G3" s="3"/>
      <c r="H3" s="3"/>
    </row>
    <row r="4" spans="1:10" s="1" customFormat="1" ht="16.5" x14ac:dyDescent="0.25">
      <c r="D4" s="2"/>
      <c r="E4" s="44" t="s">
        <v>88</v>
      </c>
      <c r="F4" s="44"/>
      <c r="G4" s="44"/>
      <c r="H4" s="44"/>
    </row>
    <row r="5" spans="1:10" s="1" customFormat="1" ht="16.5" x14ac:dyDescent="0.25">
      <c r="D5" s="2"/>
      <c r="F5" s="3"/>
      <c r="G5" s="3"/>
      <c r="H5" s="3"/>
    </row>
    <row r="6" spans="1:10" s="1" customFormat="1" ht="16.5" x14ac:dyDescent="0.25">
      <c r="A6" s="29" t="s">
        <v>4</v>
      </c>
      <c r="B6" s="29"/>
      <c r="C6" s="29"/>
      <c r="D6" s="29"/>
      <c r="E6" s="29"/>
      <c r="F6" s="29"/>
      <c r="G6" s="29"/>
      <c r="H6" s="29"/>
    </row>
    <row r="7" spans="1:10" s="4" customFormat="1" ht="18.75" customHeight="1" x14ac:dyDescent="0.3">
      <c r="A7" s="33" t="s">
        <v>95</v>
      </c>
      <c r="B7" s="33"/>
      <c r="C7" s="33"/>
      <c r="D7" s="33"/>
      <c r="E7" s="33"/>
      <c r="F7" s="33"/>
      <c r="G7" s="33"/>
      <c r="H7" s="33"/>
    </row>
    <row r="8" spans="1:10" s="1" customFormat="1" ht="16.5" x14ac:dyDescent="0.25">
      <c r="D8" s="2"/>
      <c r="F8" s="3"/>
      <c r="G8" s="3"/>
      <c r="H8" s="3"/>
    </row>
    <row r="9" spans="1:10" s="7" customFormat="1" ht="22.5" customHeight="1" x14ac:dyDescent="0.25">
      <c r="A9" s="5" t="s">
        <v>5</v>
      </c>
      <c r="B9" s="5"/>
      <c r="C9" s="5" t="s">
        <v>6</v>
      </c>
      <c r="D9" s="6"/>
      <c r="F9" s="8"/>
      <c r="G9" s="8"/>
      <c r="H9" s="8"/>
    </row>
    <row r="10" spans="1:10" s="7" customFormat="1" ht="22.5" customHeight="1" x14ac:dyDescent="0.25">
      <c r="A10" s="7" t="s">
        <v>7</v>
      </c>
      <c r="C10" s="9" t="s">
        <v>8</v>
      </c>
      <c r="D10" s="6"/>
      <c r="F10" s="8"/>
      <c r="G10" s="8"/>
      <c r="H10" s="8"/>
    </row>
    <row r="11" spans="1:10" s="7" customFormat="1" ht="22.5" customHeight="1" x14ac:dyDescent="0.25">
      <c r="A11" s="7" t="s">
        <v>9</v>
      </c>
      <c r="C11" s="7" t="s">
        <v>10</v>
      </c>
      <c r="D11" s="6"/>
      <c r="F11" s="8"/>
      <c r="G11" s="8"/>
      <c r="H11" s="8"/>
    </row>
    <row r="12" spans="1:10" s="7" customFormat="1" ht="22.5" customHeight="1" x14ac:dyDescent="0.25">
      <c r="A12" s="7" t="s">
        <v>11</v>
      </c>
      <c r="C12" s="7" t="s">
        <v>12</v>
      </c>
      <c r="D12" s="6"/>
      <c r="E12" s="10" t="s">
        <v>13</v>
      </c>
      <c r="F12" s="8"/>
      <c r="G12" s="8"/>
      <c r="H12" s="8"/>
    </row>
    <row r="13" spans="1:10" s="7" customFormat="1" ht="22.5" customHeight="1" x14ac:dyDescent="0.25">
      <c r="A13" s="5"/>
      <c r="B13" s="5"/>
      <c r="C13" s="5"/>
      <c r="D13" s="6"/>
      <c r="F13" s="8"/>
      <c r="G13" s="8"/>
      <c r="H13" s="8"/>
    </row>
    <row r="14" spans="1:10" s="7" customFormat="1" ht="22.5" customHeight="1" x14ac:dyDescent="0.25">
      <c r="A14" s="5" t="s">
        <v>14</v>
      </c>
      <c r="B14" s="5"/>
      <c r="C14" s="5" t="str">
        <f>+VLOOKUP(J14,'Danh sách CN'!A:D,2,0)</f>
        <v>CÔNG TY CỔ PHẦN TRUNG TÂM THƯƠNG MẠI LOTTE VIỆT NAM - CHI NHÁNH TÂN BÌNH</v>
      </c>
      <c r="D14" s="6"/>
      <c r="F14" s="8"/>
      <c r="G14" s="8"/>
      <c r="H14" s="8"/>
      <c r="J14" s="7" t="s">
        <v>64</v>
      </c>
    </row>
    <row r="15" spans="1:10" s="7" customFormat="1" ht="22.5" customHeight="1" x14ac:dyDescent="0.25">
      <c r="A15" s="7" t="s">
        <v>7</v>
      </c>
      <c r="C15" s="9" t="str">
        <f>+VLOOKUP(J14,'Danh sách CN'!A:D,3,0)</f>
        <v>0304741634-006</v>
      </c>
      <c r="D15" s="6"/>
      <c r="F15" s="8"/>
      <c r="G15" s="8"/>
      <c r="H15" s="8"/>
    </row>
    <row r="16" spans="1:10" s="7" customFormat="1" ht="22.5" customHeight="1" x14ac:dyDescent="0.25">
      <c r="A16" s="7" t="s">
        <v>9</v>
      </c>
      <c r="C16" s="9" t="str">
        <f>+VLOOKUP(J14,'Danh sách CN'!A:D,4,0)</f>
        <v>Số 20, đường Cộng Hòa, Phường Bảy Hiền, Thành phố Hồ Chí Minh, Việt Nam</v>
      </c>
      <c r="D16" s="6"/>
      <c r="F16" s="8"/>
      <c r="G16" s="8"/>
      <c r="H16" s="8"/>
    </row>
    <row r="17" spans="1:8" s="7" customFormat="1" ht="22.5" customHeight="1" x14ac:dyDescent="0.25">
      <c r="A17" s="7" t="s">
        <v>11</v>
      </c>
      <c r="C17" s="34"/>
      <c r="D17" s="34"/>
      <c r="E17" s="34" t="s">
        <v>16</v>
      </c>
      <c r="F17" s="34"/>
      <c r="G17" s="8"/>
      <c r="H17" s="8"/>
    </row>
    <row r="19" spans="1:8" s="14" customFormat="1" ht="44.25" customHeight="1" x14ac:dyDescent="0.25">
      <c r="A19" s="11" t="s">
        <v>17</v>
      </c>
      <c r="B19" s="11" t="s">
        <v>18</v>
      </c>
      <c r="C19" s="11" t="s">
        <v>19</v>
      </c>
      <c r="D19" s="12" t="s">
        <v>20</v>
      </c>
      <c r="E19" s="11" t="s">
        <v>21</v>
      </c>
      <c r="F19" s="13" t="s">
        <v>22</v>
      </c>
      <c r="G19" s="13" t="s">
        <v>23</v>
      </c>
      <c r="H19" s="13" t="s">
        <v>24</v>
      </c>
    </row>
    <row r="20" spans="1:8" ht="47.25" x14ac:dyDescent="0.25">
      <c r="A20" s="15">
        <v>1</v>
      </c>
      <c r="B20" s="16" t="s">
        <v>96</v>
      </c>
      <c r="C20" s="15" t="s">
        <v>89</v>
      </c>
      <c r="D20" s="17">
        <v>45810</v>
      </c>
      <c r="E20" s="18" t="s">
        <v>65</v>
      </c>
      <c r="F20" s="19">
        <v>1686645</v>
      </c>
      <c r="G20" s="19">
        <v>134932</v>
      </c>
      <c r="H20" s="19">
        <f>+F20+G20</f>
        <v>1821577</v>
      </c>
    </row>
    <row r="21" spans="1:8" x14ac:dyDescent="0.25">
      <c r="A21" s="15">
        <v>2</v>
      </c>
      <c r="B21" s="16"/>
      <c r="C21" s="15"/>
      <c r="D21" s="17"/>
      <c r="E21" s="18"/>
      <c r="F21" s="19"/>
      <c r="G21" s="19"/>
      <c r="H21" s="19">
        <f t="shared" ref="H21:H59" si="0">+F21+G21</f>
        <v>0</v>
      </c>
    </row>
    <row r="22" spans="1:8" x14ac:dyDescent="0.25">
      <c r="A22" s="15">
        <v>3</v>
      </c>
      <c r="B22" s="16"/>
      <c r="C22" s="15"/>
      <c r="D22" s="17"/>
      <c r="E22" s="18"/>
      <c r="F22" s="19"/>
      <c r="G22" s="19"/>
      <c r="H22" s="19">
        <f t="shared" si="0"/>
        <v>0</v>
      </c>
    </row>
    <row r="23" spans="1:8" x14ac:dyDescent="0.25">
      <c r="A23" s="15">
        <v>4</v>
      </c>
      <c r="B23" s="16"/>
      <c r="C23" s="15"/>
      <c r="D23" s="17"/>
      <c r="E23" s="18"/>
      <c r="F23" s="19"/>
      <c r="G23" s="19"/>
      <c r="H23" s="19">
        <f t="shared" si="0"/>
        <v>0</v>
      </c>
    </row>
    <row r="24" spans="1:8" ht="35.25" customHeight="1" x14ac:dyDescent="0.25">
      <c r="A24" s="15">
        <v>5</v>
      </c>
      <c r="B24" s="16"/>
      <c r="C24" s="15"/>
      <c r="D24" s="17"/>
      <c r="E24" s="18"/>
      <c r="F24" s="19"/>
      <c r="G24" s="19"/>
      <c r="H24" s="19">
        <f t="shared" si="0"/>
        <v>0</v>
      </c>
    </row>
    <row r="25" spans="1:8" ht="35.25" customHeight="1" x14ac:dyDescent="0.25">
      <c r="A25" s="15">
        <v>6</v>
      </c>
      <c r="B25" s="16"/>
      <c r="C25" s="15"/>
      <c r="D25" s="17"/>
      <c r="E25" s="18"/>
      <c r="F25" s="19"/>
      <c r="G25" s="19"/>
      <c r="H25" s="19">
        <f t="shared" si="0"/>
        <v>0</v>
      </c>
    </row>
    <row r="26" spans="1:8" ht="35.25" customHeight="1" x14ac:dyDescent="0.25">
      <c r="A26" s="15">
        <v>7</v>
      </c>
      <c r="B26" s="15"/>
      <c r="C26" s="15"/>
      <c r="D26" s="17"/>
      <c r="E26" s="18"/>
      <c r="F26" s="19"/>
      <c r="G26" s="19"/>
      <c r="H26" s="19">
        <f t="shared" si="0"/>
        <v>0</v>
      </c>
    </row>
    <row r="27" spans="1:8" ht="35.25" customHeight="1" x14ac:dyDescent="0.25">
      <c r="A27" s="15">
        <v>8</v>
      </c>
      <c r="B27" s="16"/>
      <c r="C27" s="15"/>
      <c r="D27" s="17"/>
      <c r="E27" s="18"/>
      <c r="F27" s="19"/>
      <c r="G27" s="19"/>
      <c r="H27" s="19">
        <f t="shared" si="0"/>
        <v>0</v>
      </c>
    </row>
    <row r="28" spans="1:8" ht="35.25" customHeight="1" x14ac:dyDescent="0.25">
      <c r="A28" s="15">
        <v>9</v>
      </c>
      <c r="B28" s="16"/>
      <c r="C28" s="15"/>
      <c r="D28" s="17"/>
      <c r="E28" s="18"/>
      <c r="F28" s="19"/>
      <c r="G28" s="19"/>
      <c r="H28" s="19">
        <f t="shared" si="0"/>
        <v>0</v>
      </c>
    </row>
    <row r="29" spans="1:8" ht="35.25" customHeight="1" x14ac:dyDescent="0.25">
      <c r="A29" s="15">
        <v>10</v>
      </c>
      <c r="B29" s="16"/>
      <c r="C29" s="15"/>
      <c r="D29" s="17"/>
      <c r="E29" s="18"/>
      <c r="F29" s="19"/>
      <c r="G29" s="19"/>
      <c r="H29" s="19">
        <f t="shared" si="0"/>
        <v>0</v>
      </c>
    </row>
    <row r="30" spans="1:8" ht="35.25" customHeight="1" x14ac:dyDescent="0.25">
      <c r="A30" s="15">
        <v>11</v>
      </c>
      <c r="B30" s="16"/>
      <c r="C30" s="15"/>
      <c r="D30" s="17"/>
      <c r="E30" s="18"/>
      <c r="F30" s="19"/>
      <c r="G30" s="19"/>
      <c r="H30" s="19">
        <f t="shared" si="0"/>
        <v>0</v>
      </c>
    </row>
    <row r="31" spans="1:8" ht="35.25" customHeight="1" x14ac:dyDescent="0.25">
      <c r="A31" s="15">
        <v>12</v>
      </c>
      <c r="B31" s="16"/>
      <c r="C31" s="15"/>
      <c r="D31" s="17"/>
      <c r="E31" s="18"/>
      <c r="F31" s="19"/>
      <c r="G31" s="19"/>
      <c r="H31" s="19">
        <f t="shared" si="0"/>
        <v>0</v>
      </c>
    </row>
    <row r="32" spans="1:8" ht="35.25" customHeight="1" x14ac:dyDescent="0.25">
      <c r="A32" s="15">
        <v>13</v>
      </c>
      <c r="B32" s="16"/>
      <c r="C32" s="15"/>
      <c r="D32" s="17"/>
      <c r="E32" s="18"/>
      <c r="F32" s="19"/>
      <c r="G32" s="19"/>
      <c r="H32" s="19">
        <f t="shared" si="0"/>
        <v>0</v>
      </c>
    </row>
    <row r="33" spans="1:8" ht="35.25" customHeight="1" x14ac:dyDescent="0.25">
      <c r="A33" s="15">
        <v>14</v>
      </c>
      <c r="B33" s="16"/>
      <c r="C33" s="15"/>
      <c r="D33" s="17"/>
      <c r="E33" s="18"/>
      <c r="F33" s="19"/>
      <c r="G33" s="19"/>
      <c r="H33" s="19">
        <f t="shared" si="0"/>
        <v>0</v>
      </c>
    </row>
    <row r="34" spans="1:8" ht="35.25" customHeight="1" x14ac:dyDescent="0.25">
      <c r="A34" s="15">
        <v>15</v>
      </c>
      <c r="B34" s="16"/>
      <c r="C34" s="15"/>
      <c r="D34" s="17"/>
      <c r="E34" s="18"/>
      <c r="F34" s="19"/>
      <c r="G34" s="19"/>
      <c r="H34" s="19">
        <f t="shared" si="0"/>
        <v>0</v>
      </c>
    </row>
    <row r="35" spans="1:8" ht="35.25" customHeight="1" x14ac:dyDescent="0.25">
      <c r="A35" s="15">
        <v>16</v>
      </c>
      <c r="B35" s="16"/>
      <c r="C35" s="15"/>
      <c r="D35" s="17"/>
      <c r="E35" s="18"/>
      <c r="F35" s="19"/>
      <c r="G35" s="19"/>
      <c r="H35" s="19">
        <f t="shared" si="0"/>
        <v>0</v>
      </c>
    </row>
    <row r="36" spans="1:8" ht="35.25" customHeight="1" x14ac:dyDescent="0.25">
      <c r="A36" s="15">
        <v>17</v>
      </c>
      <c r="B36" s="16"/>
      <c r="C36" s="15"/>
      <c r="D36" s="17"/>
      <c r="E36" s="18"/>
      <c r="F36" s="19"/>
      <c r="G36" s="19"/>
      <c r="H36" s="19">
        <f t="shared" si="0"/>
        <v>0</v>
      </c>
    </row>
    <row r="37" spans="1:8" ht="35.25" customHeight="1" x14ac:dyDescent="0.25">
      <c r="A37" s="15">
        <v>18</v>
      </c>
      <c r="B37" s="16"/>
      <c r="C37" s="15"/>
      <c r="D37" s="17"/>
      <c r="E37" s="18"/>
      <c r="F37" s="19"/>
      <c r="G37" s="19"/>
      <c r="H37" s="19">
        <f t="shared" si="0"/>
        <v>0</v>
      </c>
    </row>
    <row r="38" spans="1:8" ht="35.25" customHeight="1" x14ac:dyDescent="0.25">
      <c r="A38" s="15">
        <v>19</v>
      </c>
      <c r="B38" s="16"/>
      <c r="C38" s="15"/>
      <c r="D38" s="17"/>
      <c r="E38" s="18"/>
      <c r="F38" s="19"/>
      <c r="G38" s="19"/>
      <c r="H38" s="19">
        <f t="shared" si="0"/>
        <v>0</v>
      </c>
    </row>
    <row r="39" spans="1:8" ht="35.25" customHeight="1" x14ac:dyDescent="0.25">
      <c r="A39" s="15">
        <v>20</v>
      </c>
      <c r="B39" s="16"/>
      <c r="C39" s="15"/>
      <c r="D39" s="17"/>
      <c r="E39" s="18"/>
      <c r="F39" s="19"/>
      <c r="G39" s="19"/>
      <c r="H39" s="19">
        <f t="shared" si="0"/>
        <v>0</v>
      </c>
    </row>
    <row r="40" spans="1:8" ht="35.25" customHeight="1" x14ac:dyDescent="0.25">
      <c r="A40" s="15">
        <v>21</v>
      </c>
      <c r="B40" s="16"/>
      <c r="C40" s="15"/>
      <c r="D40" s="17"/>
      <c r="E40" s="18"/>
      <c r="F40" s="19"/>
      <c r="G40" s="19"/>
      <c r="H40" s="19">
        <f t="shared" si="0"/>
        <v>0</v>
      </c>
    </row>
    <row r="41" spans="1:8" ht="35.25" customHeight="1" x14ac:dyDescent="0.25">
      <c r="A41" s="15">
        <v>22</v>
      </c>
      <c r="B41" s="16"/>
      <c r="C41" s="15"/>
      <c r="D41" s="17"/>
      <c r="E41" s="18"/>
      <c r="F41" s="19"/>
      <c r="G41" s="19"/>
      <c r="H41" s="19">
        <f t="shared" si="0"/>
        <v>0</v>
      </c>
    </row>
    <row r="42" spans="1:8" ht="35.25" customHeight="1" x14ac:dyDescent="0.25">
      <c r="A42" s="15">
        <v>23</v>
      </c>
      <c r="B42" s="16"/>
      <c r="C42" s="15"/>
      <c r="D42" s="17"/>
      <c r="E42" s="18"/>
      <c r="F42" s="19"/>
      <c r="G42" s="19"/>
      <c r="H42" s="19">
        <f t="shared" si="0"/>
        <v>0</v>
      </c>
    </row>
    <row r="43" spans="1:8" ht="35.25" customHeight="1" x14ac:dyDescent="0.25">
      <c r="A43" s="15">
        <v>24</v>
      </c>
      <c r="B43" s="16"/>
      <c r="C43" s="15"/>
      <c r="D43" s="17"/>
      <c r="E43" s="18"/>
      <c r="F43" s="19"/>
      <c r="G43" s="19"/>
      <c r="H43" s="19">
        <f t="shared" si="0"/>
        <v>0</v>
      </c>
    </row>
    <row r="44" spans="1:8" ht="35.25" customHeight="1" x14ac:dyDescent="0.25">
      <c r="A44" s="15">
        <v>25</v>
      </c>
      <c r="B44" s="16"/>
      <c r="C44" s="15"/>
      <c r="D44" s="17"/>
      <c r="E44" s="18"/>
      <c r="F44" s="19"/>
      <c r="G44" s="19"/>
      <c r="H44" s="19">
        <f t="shared" si="0"/>
        <v>0</v>
      </c>
    </row>
    <row r="45" spans="1:8" ht="35.25" customHeight="1" x14ac:dyDescent="0.25">
      <c r="A45" s="15">
        <v>26</v>
      </c>
      <c r="B45" s="16"/>
      <c r="C45" s="15"/>
      <c r="D45" s="17"/>
      <c r="E45" s="18"/>
      <c r="F45" s="19"/>
      <c r="G45" s="19"/>
      <c r="H45" s="19">
        <f t="shared" si="0"/>
        <v>0</v>
      </c>
    </row>
    <row r="46" spans="1:8" ht="35.25" customHeight="1" x14ac:dyDescent="0.25">
      <c r="A46" s="15">
        <v>27</v>
      </c>
      <c r="B46" s="16"/>
      <c r="C46" s="15"/>
      <c r="D46" s="17"/>
      <c r="E46" s="18"/>
      <c r="F46" s="19"/>
      <c r="G46" s="19"/>
      <c r="H46" s="19">
        <f t="shared" si="0"/>
        <v>0</v>
      </c>
    </row>
    <row r="47" spans="1:8" ht="35.25" customHeight="1" x14ac:dyDescent="0.25">
      <c r="A47" s="15">
        <v>28</v>
      </c>
      <c r="B47" s="16"/>
      <c r="C47" s="15"/>
      <c r="D47" s="17"/>
      <c r="E47" s="18"/>
      <c r="F47" s="19"/>
      <c r="G47" s="19"/>
      <c r="H47" s="19">
        <f t="shared" si="0"/>
        <v>0</v>
      </c>
    </row>
    <row r="48" spans="1:8" ht="35.25" customHeight="1" x14ac:dyDescent="0.25">
      <c r="A48" s="15">
        <v>29</v>
      </c>
      <c r="B48" s="16"/>
      <c r="C48" s="15"/>
      <c r="D48" s="17"/>
      <c r="E48" s="18"/>
      <c r="F48" s="19"/>
      <c r="G48" s="19"/>
      <c r="H48" s="19">
        <f t="shared" si="0"/>
        <v>0</v>
      </c>
    </row>
    <row r="49" spans="1:8" ht="35.25" customHeight="1" x14ac:dyDescent="0.25">
      <c r="A49" s="15">
        <v>30</v>
      </c>
      <c r="B49" s="16"/>
      <c r="C49" s="15"/>
      <c r="D49" s="17"/>
      <c r="E49" s="18"/>
      <c r="F49" s="19"/>
      <c r="G49" s="19"/>
      <c r="H49" s="19">
        <f t="shared" si="0"/>
        <v>0</v>
      </c>
    </row>
    <row r="50" spans="1:8" ht="35.25" customHeight="1" x14ac:dyDescent="0.25">
      <c r="A50" s="15">
        <v>31</v>
      </c>
      <c r="B50" s="16"/>
      <c r="C50" s="15"/>
      <c r="D50" s="17"/>
      <c r="E50" s="18"/>
      <c r="F50" s="19"/>
      <c r="G50" s="19"/>
      <c r="H50" s="19">
        <f t="shared" si="0"/>
        <v>0</v>
      </c>
    </row>
    <row r="51" spans="1:8" ht="35.25" customHeight="1" x14ac:dyDescent="0.25">
      <c r="A51" s="15">
        <v>32</v>
      </c>
      <c r="B51" s="16"/>
      <c r="C51" s="15"/>
      <c r="D51" s="17"/>
      <c r="E51" s="18"/>
      <c r="F51" s="19"/>
      <c r="G51" s="19"/>
      <c r="H51" s="19">
        <f t="shared" si="0"/>
        <v>0</v>
      </c>
    </row>
    <row r="52" spans="1:8" ht="35.25" customHeight="1" x14ac:dyDescent="0.25">
      <c r="A52" s="15">
        <v>33</v>
      </c>
      <c r="B52" s="16"/>
      <c r="C52" s="15"/>
      <c r="D52" s="17"/>
      <c r="E52" s="18"/>
      <c r="F52" s="19"/>
      <c r="G52" s="19"/>
      <c r="H52" s="19">
        <f t="shared" si="0"/>
        <v>0</v>
      </c>
    </row>
    <row r="53" spans="1:8" ht="35.25" customHeight="1" x14ac:dyDescent="0.25">
      <c r="A53" s="15">
        <v>34</v>
      </c>
      <c r="B53" s="16"/>
      <c r="C53" s="15"/>
      <c r="D53" s="17"/>
      <c r="E53" s="18"/>
      <c r="F53" s="19"/>
      <c r="G53" s="19"/>
      <c r="H53" s="19">
        <f t="shared" si="0"/>
        <v>0</v>
      </c>
    </row>
    <row r="54" spans="1:8" ht="35.25" customHeight="1" x14ac:dyDescent="0.25">
      <c r="A54" s="15">
        <v>35</v>
      </c>
      <c r="B54" s="16"/>
      <c r="C54" s="15"/>
      <c r="D54" s="17"/>
      <c r="E54" s="18"/>
      <c r="F54" s="19"/>
      <c r="G54" s="19"/>
      <c r="H54" s="19">
        <f t="shared" si="0"/>
        <v>0</v>
      </c>
    </row>
    <row r="55" spans="1:8" ht="35.25" customHeight="1" x14ac:dyDescent="0.25">
      <c r="A55" s="15">
        <v>36</v>
      </c>
      <c r="B55" s="16"/>
      <c r="C55" s="15"/>
      <c r="D55" s="17"/>
      <c r="E55" s="18"/>
      <c r="F55" s="19"/>
      <c r="G55" s="19"/>
      <c r="H55" s="19">
        <f t="shared" si="0"/>
        <v>0</v>
      </c>
    </row>
    <row r="56" spans="1:8" ht="35.25" customHeight="1" x14ac:dyDescent="0.25">
      <c r="A56" s="15">
        <v>37</v>
      </c>
      <c r="B56" s="16"/>
      <c r="C56" s="15"/>
      <c r="D56" s="17"/>
      <c r="E56" s="18"/>
      <c r="F56" s="19"/>
      <c r="G56" s="19"/>
      <c r="H56" s="19">
        <f t="shared" si="0"/>
        <v>0</v>
      </c>
    </row>
    <row r="57" spans="1:8" ht="35.25" customHeight="1" x14ac:dyDescent="0.25">
      <c r="A57" s="15">
        <v>38</v>
      </c>
      <c r="B57" s="16"/>
      <c r="C57" s="15"/>
      <c r="D57" s="17"/>
      <c r="E57" s="18"/>
      <c r="F57" s="19"/>
      <c r="G57" s="19"/>
      <c r="H57" s="19">
        <f t="shared" si="0"/>
        <v>0</v>
      </c>
    </row>
    <row r="58" spans="1:8" ht="35.25" customHeight="1" x14ac:dyDescent="0.25">
      <c r="A58" s="15">
        <v>39</v>
      </c>
      <c r="B58" s="21"/>
      <c r="C58" s="15"/>
      <c r="D58" s="17"/>
      <c r="E58" s="18"/>
      <c r="F58" s="19"/>
      <c r="G58" s="19"/>
      <c r="H58" s="19">
        <f t="shared" si="0"/>
        <v>0</v>
      </c>
    </row>
    <row r="59" spans="1:8" ht="35.25" customHeight="1" x14ac:dyDescent="0.25">
      <c r="A59" s="15">
        <v>40</v>
      </c>
      <c r="B59" s="16"/>
      <c r="C59" s="15"/>
      <c r="D59" s="17"/>
      <c r="E59" s="18"/>
      <c r="F59" s="19"/>
      <c r="G59" s="19"/>
      <c r="H59" s="19">
        <f t="shared" si="0"/>
        <v>0</v>
      </c>
    </row>
    <row r="60" spans="1:8" s="23" customFormat="1" ht="35.25" customHeight="1" x14ac:dyDescent="0.25">
      <c r="A60" s="35" t="s">
        <v>25</v>
      </c>
      <c r="B60" s="36"/>
      <c r="C60" s="36"/>
      <c r="D60" s="36"/>
      <c r="E60" s="37"/>
      <c r="F60" s="22">
        <f>SUM(F20:F59)</f>
        <v>1686645</v>
      </c>
      <c r="G60" s="22">
        <f>SUM(G20:G59)</f>
        <v>134932</v>
      </c>
      <c r="H60" s="22">
        <f>SUM(H20:H59)</f>
        <v>1821577</v>
      </c>
    </row>
    <row r="61" spans="1:8" s="23" customFormat="1" ht="35.25" customHeight="1" x14ac:dyDescent="0.25">
      <c r="A61" s="38" t="s">
        <v>90</v>
      </c>
      <c r="B61" s="39"/>
      <c r="C61" s="39"/>
      <c r="D61" s="39"/>
      <c r="E61" s="40"/>
      <c r="F61" s="24">
        <f>ROUND(F60*0.07,0)</f>
        <v>118065</v>
      </c>
      <c r="G61" s="24">
        <f>ROUND(F61*0.08,0)</f>
        <v>9445</v>
      </c>
      <c r="H61" s="24">
        <f>F61+G61</f>
        <v>127510</v>
      </c>
    </row>
    <row r="63" spans="1:8" s="1" customFormat="1" ht="16.5" x14ac:dyDescent="0.25">
      <c r="A63" s="41" t="s">
        <v>26</v>
      </c>
      <c r="B63" s="41"/>
      <c r="C63" s="41"/>
      <c r="D63" s="41"/>
      <c r="E63" s="41"/>
      <c r="F63" s="41"/>
      <c r="G63" s="41"/>
      <c r="H63" s="41"/>
    </row>
    <row r="64" spans="1:8" s="1" customFormat="1" ht="16.5" x14ac:dyDescent="0.25">
      <c r="D64" s="2"/>
      <c r="F64" s="3"/>
      <c r="G64" s="3"/>
      <c r="H64" s="3"/>
    </row>
    <row r="65" spans="1:8" s="1" customFormat="1" ht="16.5" x14ac:dyDescent="0.25">
      <c r="A65" s="4"/>
      <c r="B65" s="29" t="s">
        <v>27</v>
      </c>
      <c r="C65" s="29"/>
      <c r="D65" s="29"/>
      <c r="F65" s="30" t="s">
        <v>28</v>
      </c>
      <c r="G65" s="30"/>
      <c r="H65" s="30"/>
    </row>
    <row r="66" spans="1:8" s="1" customFormat="1" ht="16.5" x14ac:dyDescent="0.25">
      <c r="B66" s="31" t="s">
        <v>29</v>
      </c>
      <c r="C66" s="31"/>
      <c r="D66" s="31"/>
      <c r="F66" s="32" t="s">
        <v>29</v>
      </c>
      <c r="G66" s="32"/>
      <c r="H66" s="32"/>
    </row>
    <row r="67" spans="1:8" s="1" customFormat="1" ht="16.5" x14ac:dyDescent="0.25">
      <c r="D67" s="2"/>
      <c r="F67" s="3"/>
      <c r="G67" s="3"/>
      <c r="H67" s="3"/>
    </row>
  </sheetData>
  <mergeCells count="16">
    <mergeCell ref="A6:H6"/>
    <mergeCell ref="B1:D1"/>
    <mergeCell ref="E1:H1"/>
    <mergeCell ref="B2:D2"/>
    <mergeCell ref="E2:H2"/>
    <mergeCell ref="E4:H4"/>
    <mergeCell ref="B65:D65"/>
    <mergeCell ref="F65:H65"/>
    <mergeCell ref="B66:D66"/>
    <mergeCell ref="F66:H66"/>
    <mergeCell ref="A7:H7"/>
    <mergeCell ref="C17:D17"/>
    <mergeCell ref="E17:F17"/>
    <mergeCell ref="A60:E60"/>
    <mergeCell ref="A61:E61"/>
    <mergeCell ref="A63:H63"/>
  </mergeCells>
  <printOptions horizontalCentered="1"/>
  <pageMargins left="0.7" right="0.7" top="0.5" bottom="0.5" header="0.3" footer="0.3"/>
  <pageSetup paperSize="9" scale="4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opLeftCell="A24" zoomScaleNormal="100" workbookViewId="0">
      <selection activeCell="A21" sqref="A21"/>
    </sheetView>
  </sheetViews>
  <sheetFormatPr defaultColWidth="9.140625" defaultRowHeight="15.75" x14ac:dyDescent="0.25"/>
  <cols>
    <col min="1" max="1" width="6.140625" style="20" customWidth="1"/>
    <col min="2" max="2" width="13" style="20" customWidth="1"/>
    <col min="3" max="3" width="14.42578125" style="20" customWidth="1"/>
    <col min="4" max="4" width="15.85546875" style="25" customWidth="1"/>
    <col min="5" max="5" width="48.140625" style="20" customWidth="1"/>
    <col min="6" max="6" width="17.7109375" style="26" customWidth="1"/>
    <col min="7" max="7" width="15" style="26" customWidth="1"/>
    <col min="8" max="8" width="18.7109375" style="26" customWidth="1"/>
    <col min="9" max="9" width="23.7109375" style="20" customWidth="1"/>
    <col min="10" max="16384" width="9.140625" style="20"/>
  </cols>
  <sheetData>
    <row r="1" spans="1:10" s="1" customFormat="1" ht="16.5" x14ac:dyDescent="0.25">
      <c r="B1" s="42" t="s">
        <v>0</v>
      </c>
      <c r="C1" s="42"/>
      <c r="D1" s="42"/>
      <c r="E1" s="43" t="s">
        <v>1</v>
      </c>
      <c r="F1" s="43"/>
      <c r="G1" s="43"/>
      <c r="H1" s="43"/>
    </row>
    <row r="2" spans="1:10" s="1" customFormat="1" ht="16.5" x14ac:dyDescent="0.25">
      <c r="B2" s="42" t="s">
        <v>2</v>
      </c>
      <c r="C2" s="42"/>
      <c r="D2" s="42"/>
      <c r="E2" s="43" t="s">
        <v>3</v>
      </c>
      <c r="F2" s="43"/>
      <c r="G2" s="43"/>
      <c r="H2" s="43"/>
    </row>
    <row r="3" spans="1:10" s="1" customFormat="1" ht="27" customHeight="1" x14ac:dyDescent="0.25">
      <c r="D3" s="2"/>
      <c r="F3" s="3"/>
      <c r="G3" s="3"/>
      <c r="H3" s="3"/>
    </row>
    <row r="4" spans="1:10" s="1" customFormat="1" ht="16.5" x14ac:dyDescent="0.25">
      <c r="D4" s="2"/>
      <c r="E4" s="44" t="s">
        <v>88</v>
      </c>
      <c r="F4" s="44"/>
      <c r="G4" s="44"/>
      <c r="H4" s="44"/>
    </row>
    <row r="5" spans="1:10" s="1" customFormat="1" ht="16.5" x14ac:dyDescent="0.25">
      <c r="D5" s="2"/>
      <c r="F5" s="3"/>
      <c r="G5" s="3"/>
      <c r="H5" s="3"/>
    </row>
    <row r="6" spans="1:10" s="1" customFormat="1" ht="16.5" x14ac:dyDescent="0.25">
      <c r="A6" s="29" t="s">
        <v>4</v>
      </c>
      <c r="B6" s="29"/>
      <c r="C6" s="29"/>
      <c r="D6" s="29"/>
      <c r="E6" s="29"/>
      <c r="F6" s="29"/>
      <c r="G6" s="29"/>
      <c r="H6" s="29"/>
    </row>
    <row r="7" spans="1:10" s="4" customFormat="1" ht="18.75" customHeight="1" x14ac:dyDescent="0.3">
      <c r="A7" s="33" t="s">
        <v>112</v>
      </c>
      <c r="B7" s="33"/>
      <c r="C7" s="33"/>
      <c r="D7" s="33"/>
      <c r="E7" s="33"/>
      <c r="F7" s="33"/>
      <c r="G7" s="33"/>
      <c r="H7" s="33"/>
    </row>
    <row r="8" spans="1:10" s="1" customFormat="1" ht="16.5" x14ac:dyDescent="0.25">
      <c r="D8" s="2"/>
      <c r="F8" s="3"/>
      <c r="G8" s="3"/>
      <c r="H8" s="3"/>
    </row>
    <row r="9" spans="1:10" s="7" customFormat="1" ht="22.5" customHeight="1" x14ac:dyDescent="0.25">
      <c r="A9" s="5" t="s">
        <v>5</v>
      </c>
      <c r="B9" s="5"/>
      <c r="C9" s="5" t="s">
        <v>6</v>
      </c>
      <c r="D9" s="6"/>
      <c r="F9" s="8"/>
      <c r="G9" s="8"/>
      <c r="H9" s="8"/>
    </row>
    <row r="10" spans="1:10" s="7" customFormat="1" ht="22.5" customHeight="1" x14ac:dyDescent="0.25">
      <c r="A10" s="7" t="s">
        <v>7</v>
      </c>
      <c r="C10" s="9" t="s">
        <v>8</v>
      </c>
      <c r="D10" s="6"/>
      <c r="F10" s="8"/>
      <c r="G10" s="8"/>
      <c r="H10" s="8"/>
    </row>
    <row r="11" spans="1:10" s="7" customFormat="1" ht="22.5" customHeight="1" x14ac:dyDescent="0.25">
      <c r="A11" s="7" t="s">
        <v>9</v>
      </c>
      <c r="C11" s="7" t="s">
        <v>10</v>
      </c>
      <c r="D11" s="6"/>
      <c r="F11" s="8"/>
      <c r="G11" s="8"/>
      <c r="H11" s="8"/>
    </row>
    <row r="12" spans="1:10" s="7" customFormat="1" ht="22.5" customHeight="1" x14ac:dyDescent="0.25">
      <c r="A12" s="7" t="s">
        <v>11</v>
      </c>
      <c r="C12" s="7" t="s">
        <v>12</v>
      </c>
      <c r="D12" s="6"/>
      <c r="E12" s="10" t="s">
        <v>13</v>
      </c>
      <c r="F12" s="8"/>
      <c r="G12" s="8"/>
      <c r="H12" s="8"/>
    </row>
    <row r="13" spans="1:10" s="7" customFormat="1" ht="22.5" customHeight="1" x14ac:dyDescent="0.25">
      <c r="A13" s="5"/>
      <c r="B13" s="5"/>
      <c r="C13" s="5"/>
      <c r="D13" s="6"/>
      <c r="F13" s="8"/>
      <c r="G13" s="8"/>
      <c r="H13" s="8"/>
    </row>
    <row r="14" spans="1:10" s="7" customFormat="1" ht="22.5" customHeight="1" x14ac:dyDescent="0.25">
      <c r="A14" s="5" t="s">
        <v>14</v>
      </c>
      <c r="B14" s="5"/>
      <c r="C14" s="5" t="str">
        <f>+VLOOKUP(J14,'Danh sách CN'!A:D,2,0)</f>
        <v>CÔNG TY CỔ PHẦN TRUNG TÂM THƯƠNG MẠI LOTTE VIỆT NAM - CHI NHÁNH BÀ RỊA VŨNG TÀU</v>
      </c>
      <c r="D14" s="6"/>
      <c r="F14" s="8"/>
      <c r="G14" s="8"/>
      <c r="H14" s="8"/>
      <c r="J14" s="7" t="s">
        <v>40</v>
      </c>
    </row>
    <row r="15" spans="1:10" s="7" customFormat="1" ht="22.5" customHeight="1" x14ac:dyDescent="0.25">
      <c r="A15" s="7" t="s">
        <v>7</v>
      </c>
      <c r="C15" s="9" t="str">
        <f>+VLOOKUP(J14,'Danh sách CN'!A:D,3,0)</f>
        <v>0304741634-005</v>
      </c>
      <c r="D15" s="6"/>
      <c r="F15" s="8"/>
      <c r="G15" s="8"/>
      <c r="H15" s="8"/>
    </row>
    <row r="16" spans="1:10" s="7" customFormat="1" ht="22.5" customHeight="1" x14ac:dyDescent="0.25">
      <c r="A16" s="7" t="s">
        <v>9</v>
      </c>
      <c r="C16" s="9" t="str">
        <f>+VLOOKUP(J14,'Danh sách CN'!A:D,4,0)</f>
        <v>Góc đường 3 tháng 2 và đường Thi Sách, Phường Tam Thắng, TP. Hồ Chí Minh, Việt Nam</v>
      </c>
      <c r="D16" s="6"/>
      <c r="F16" s="8"/>
      <c r="G16" s="8"/>
      <c r="H16" s="8"/>
    </row>
    <row r="17" spans="1:8" s="7" customFormat="1" ht="22.5" customHeight="1" x14ac:dyDescent="0.25">
      <c r="A17" s="7" t="s">
        <v>11</v>
      </c>
      <c r="C17" s="34"/>
      <c r="D17" s="34"/>
      <c r="E17" s="34" t="s">
        <v>16</v>
      </c>
      <c r="F17" s="34"/>
      <c r="G17" s="8"/>
      <c r="H17" s="8"/>
    </row>
    <row r="19" spans="1:8" s="14" customFormat="1" ht="44.25" customHeight="1" x14ac:dyDescent="0.25">
      <c r="A19" s="11" t="s">
        <v>17</v>
      </c>
      <c r="B19" s="11" t="s">
        <v>18</v>
      </c>
      <c r="C19" s="11" t="s">
        <v>19</v>
      </c>
      <c r="D19" s="12" t="s">
        <v>20</v>
      </c>
      <c r="E19" s="11" t="s">
        <v>21</v>
      </c>
      <c r="F19" s="13" t="s">
        <v>22</v>
      </c>
      <c r="G19" s="13" t="s">
        <v>23</v>
      </c>
      <c r="H19" s="13" t="s">
        <v>24</v>
      </c>
    </row>
    <row r="20" spans="1:8" ht="47.25" x14ac:dyDescent="0.25">
      <c r="A20" s="15">
        <v>1</v>
      </c>
      <c r="B20" s="16" t="s">
        <v>113</v>
      </c>
      <c r="C20" s="15" t="s">
        <v>89</v>
      </c>
      <c r="D20" s="17">
        <v>45782</v>
      </c>
      <c r="E20" s="18" t="s">
        <v>41</v>
      </c>
      <c r="F20" s="19">
        <v>3491900</v>
      </c>
      <c r="G20" s="19">
        <v>279352</v>
      </c>
      <c r="H20" s="19">
        <f>+F20+G20</f>
        <v>3771252</v>
      </c>
    </row>
    <row r="21" spans="1:8" ht="47.25" x14ac:dyDescent="0.25">
      <c r="A21" s="15">
        <v>2</v>
      </c>
      <c r="B21" s="16" t="s">
        <v>114</v>
      </c>
      <c r="C21" s="15" t="s">
        <v>89</v>
      </c>
      <c r="D21" s="17">
        <v>45803</v>
      </c>
      <c r="E21" s="18" t="s">
        <v>41</v>
      </c>
      <c r="F21" s="19">
        <v>2381320</v>
      </c>
      <c r="G21" s="19">
        <v>190506</v>
      </c>
      <c r="H21" s="19">
        <f t="shared" ref="H21" si="0">+F21+G21</f>
        <v>2571826</v>
      </c>
    </row>
    <row r="22" spans="1:8" s="23" customFormat="1" ht="35.25" customHeight="1" x14ac:dyDescent="0.25">
      <c r="A22" s="35" t="s">
        <v>25</v>
      </c>
      <c r="B22" s="36"/>
      <c r="C22" s="36"/>
      <c r="D22" s="36"/>
      <c r="E22" s="37"/>
      <c r="F22" s="22">
        <f>SUM(F20:F21)</f>
        <v>5873220</v>
      </c>
      <c r="G22" s="22">
        <f>SUM(G20:G21)</f>
        <v>469858</v>
      </c>
      <c r="H22" s="22">
        <f>SUM(H20:H21)</f>
        <v>6343078</v>
      </c>
    </row>
    <row r="23" spans="1:8" s="23" customFormat="1" ht="35.25" customHeight="1" x14ac:dyDescent="0.25">
      <c r="A23" s="38" t="s">
        <v>97</v>
      </c>
      <c r="B23" s="39"/>
      <c r="C23" s="39"/>
      <c r="D23" s="39"/>
      <c r="E23" s="40"/>
      <c r="F23" s="24">
        <f>ROUND(F22*0.005,0)</f>
        <v>29366</v>
      </c>
      <c r="G23" s="24">
        <f>ROUND(F23*0.08,0)</f>
        <v>2349</v>
      </c>
      <c r="H23" s="24">
        <f>F23+G23</f>
        <v>31715</v>
      </c>
    </row>
    <row r="25" spans="1:8" s="1" customFormat="1" ht="16.5" x14ac:dyDescent="0.25">
      <c r="A25" s="41" t="s">
        <v>26</v>
      </c>
      <c r="B25" s="41"/>
      <c r="C25" s="41"/>
      <c r="D25" s="41"/>
      <c r="E25" s="41"/>
      <c r="F25" s="41"/>
      <c r="G25" s="41"/>
      <c r="H25" s="41"/>
    </row>
    <row r="26" spans="1:8" s="1" customFormat="1" ht="16.5" x14ac:dyDescent="0.25">
      <c r="D26" s="2"/>
      <c r="F26" s="3"/>
      <c r="G26" s="3"/>
      <c r="H26" s="3"/>
    </row>
    <row r="27" spans="1:8" s="1" customFormat="1" ht="16.5" x14ac:dyDescent="0.25">
      <c r="A27" s="4"/>
      <c r="B27" s="29" t="s">
        <v>27</v>
      </c>
      <c r="C27" s="29"/>
      <c r="D27" s="29"/>
      <c r="F27" s="30" t="s">
        <v>28</v>
      </c>
      <c r="G27" s="30"/>
      <c r="H27" s="30"/>
    </row>
    <row r="28" spans="1:8" s="1" customFormat="1" ht="16.5" x14ac:dyDescent="0.25">
      <c r="B28" s="31" t="s">
        <v>29</v>
      </c>
      <c r="C28" s="31"/>
      <c r="D28" s="31"/>
      <c r="F28" s="32" t="s">
        <v>29</v>
      </c>
      <c r="G28" s="32"/>
      <c r="H28" s="32"/>
    </row>
    <row r="29" spans="1:8" s="1" customFormat="1" ht="16.5" x14ac:dyDescent="0.25">
      <c r="D29" s="2"/>
      <c r="F29" s="3"/>
      <c r="G29" s="3"/>
      <c r="H29" s="3"/>
    </row>
  </sheetData>
  <mergeCells count="16">
    <mergeCell ref="A6:H6"/>
    <mergeCell ref="B1:D1"/>
    <mergeCell ref="E1:H1"/>
    <mergeCell ref="B2:D2"/>
    <mergeCell ref="E2:H2"/>
    <mergeCell ref="E4:H4"/>
    <mergeCell ref="B27:D27"/>
    <mergeCell ref="F27:H27"/>
    <mergeCell ref="B28:D28"/>
    <mergeCell ref="F28:H28"/>
    <mergeCell ref="A7:H7"/>
    <mergeCell ref="C17:D17"/>
    <mergeCell ref="E17:F17"/>
    <mergeCell ref="A22:E22"/>
    <mergeCell ref="A23:E23"/>
    <mergeCell ref="A25:H25"/>
  </mergeCells>
  <printOptions horizontalCentered="1"/>
  <pageMargins left="0.7" right="0.7" top="0.5" bottom="0.5" header="0.3" footer="0.3"/>
  <pageSetup paperSize="9" scale="5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opLeftCell="A22" zoomScaleNormal="100" workbookViewId="0">
      <selection activeCell="A22" sqref="A22"/>
    </sheetView>
  </sheetViews>
  <sheetFormatPr defaultColWidth="9.140625" defaultRowHeight="15.75" x14ac:dyDescent="0.25"/>
  <cols>
    <col min="1" max="1" width="6.140625" style="20" customWidth="1"/>
    <col min="2" max="2" width="13" style="20" customWidth="1"/>
    <col min="3" max="3" width="14.42578125" style="20" customWidth="1"/>
    <col min="4" max="4" width="15.85546875" style="25" customWidth="1"/>
    <col min="5" max="5" width="48.140625" style="20" customWidth="1"/>
    <col min="6" max="6" width="17.7109375" style="26" customWidth="1"/>
    <col min="7" max="7" width="15" style="26" customWidth="1"/>
    <col min="8" max="8" width="18.7109375" style="26" customWidth="1"/>
    <col min="9" max="9" width="23.7109375" style="20" customWidth="1"/>
    <col min="10" max="16384" width="9.140625" style="20"/>
  </cols>
  <sheetData>
    <row r="1" spans="1:10" s="1" customFormat="1" ht="16.5" x14ac:dyDescent="0.25">
      <c r="B1" s="42" t="s">
        <v>0</v>
      </c>
      <c r="C1" s="42"/>
      <c r="D1" s="42"/>
      <c r="E1" s="43" t="s">
        <v>1</v>
      </c>
      <c r="F1" s="43"/>
      <c r="G1" s="43"/>
      <c r="H1" s="43"/>
    </row>
    <row r="2" spans="1:10" s="1" customFormat="1" ht="16.5" x14ac:dyDescent="0.25">
      <c r="B2" s="42" t="s">
        <v>2</v>
      </c>
      <c r="C2" s="42"/>
      <c r="D2" s="42"/>
      <c r="E2" s="43" t="s">
        <v>3</v>
      </c>
      <c r="F2" s="43"/>
      <c r="G2" s="43"/>
      <c r="H2" s="43"/>
    </row>
    <row r="3" spans="1:10" s="1" customFormat="1" ht="27" customHeight="1" x14ac:dyDescent="0.25">
      <c r="D3" s="2"/>
      <c r="F3" s="3"/>
      <c r="G3" s="3"/>
      <c r="H3" s="3"/>
    </row>
    <row r="4" spans="1:10" s="1" customFormat="1" ht="16.5" x14ac:dyDescent="0.25">
      <c r="D4" s="2"/>
      <c r="E4" s="44" t="s">
        <v>88</v>
      </c>
      <c r="F4" s="44"/>
      <c r="G4" s="44"/>
      <c r="H4" s="44"/>
    </row>
    <row r="5" spans="1:10" s="1" customFormat="1" ht="16.5" x14ac:dyDescent="0.25">
      <c r="D5" s="2"/>
      <c r="F5" s="3"/>
      <c r="G5" s="3"/>
      <c r="H5" s="3"/>
    </row>
    <row r="6" spans="1:10" s="1" customFormat="1" ht="16.5" x14ac:dyDescent="0.25">
      <c r="A6" s="29" t="s">
        <v>4</v>
      </c>
      <c r="B6" s="29"/>
      <c r="C6" s="29"/>
      <c r="D6" s="29"/>
      <c r="E6" s="29"/>
      <c r="F6" s="29"/>
      <c r="G6" s="29"/>
      <c r="H6" s="29"/>
    </row>
    <row r="7" spans="1:10" s="4" customFormat="1" ht="18.75" customHeight="1" x14ac:dyDescent="0.3">
      <c r="A7" s="33" t="s">
        <v>108</v>
      </c>
      <c r="B7" s="33"/>
      <c r="C7" s="33"/>
      <c r="D7" s="33"/>
      <c r="E7" s="33"/>
      <c r="F7" s="33"/>
      <c r="G7" s="33"/>
      <c r="H7" s="33"/>
    </row>
    <row r="8" spans="1:10" s="1" customFormat="1" ht="16.5" x14ac:dyDescent="0.25">
      <c r="D8" s="2"/>
      <c r="F8" s="3"/>
      <c r="G8" s="3"/>
      <c r="H8" s="3"/>
    </row>
    <row r="9" spans="1:10" s="7" customFormat="1" ht="22.5" customHeight="1" x14ac:dyDescent="0.25">
      <c r="A9" s="5" t="s">
        <v>5</v>
      </c>
      <c r="B9" s="5"/>
      <c r="C9" s="5" t="s">
        <v>6</v>
      </c>
      <c r="D9" s="6"/>
      <c r="F9" s="8"/>
      <c r="G9" s="8"/>
      <c r="H9" s="8"/>
    </row>
    <row r="10" spans="1:10" s="7" customFormat="1" ht="22.5" customHeight="1" x14ac:dyDescent="0.25">
      <c r="A10" s="7" t="s">
        <v>7</v>
      </c>
      <c r="C10" s="9" t="s">
        <v>8</v>
      </c>
      <c r="D10" s="6"/>
      <c r="F10" s="8"/>
      <c r="G10" s="8"/>
      <c r="H10" s="8"/>
    </row>
    <row r="11" spans="1:10" s="7" customFormat="1" ht="22.5" customHeight="1" x14ac:dyDescent="0.25">
      <c r="A11" s="7" t="s">
        <v>9</v>
      </c>
      <c r="C11" s="7" t="s">
        <v>10</v>
      </c>
      <c r="D11" s="6"/>
      <c r="F11" s="8"/>
      <c r="G11" s="8"/>
      <c r="H11" s="8"/>
    </row>
    <row r="12" spans="1:10" s="7" customFormat="1" ht="22.5" customHeight="1" x14ac:dyDescent="0.25">
      <c r="A12" s="7" t="s">
        <v>11</v>
      </c>
      <c r="C12" s="7" t="s">
        <v>12</v>
      </c>
      <c r="D12" s="6"/>
      <c r="E12" s="10" t="s">
        <v>13</v>
      </c>
      <c r="F12" s="8"/>
      <c r="G12" s="8"/>
      <c r="H12" s="8"/>
    </row>
    <row r="13" spans="1:10" s="7" customFormat="1" ht="22.5" customHeight="1" x14ac:dyDescent="0.25">
      <c r="A13" s="5"/>
      <c r="B13" s="5"/>
      <c r="C13" s="5"/>
      <c r="D13" s="6"/>
      <c r="F13" s="8"/>
      <c r="G13" s="8"/>
      <c r="H13" s="8"/>
    </row>
    <row r="14" spans="1:10" s="7" customFormat="1" ht="22.5" customHeight="1" x14ac:dyDescent="0.25">
      <c r="A14" s="5" t="s">
        <v>14</v>
      </c>
      <c r="B14" s="5"/>
      <c r="C14" s="5" t="str">
        <f>+VLOOKUP(J14,'Danh sách CN'!A:D,2,0)</f>
        <v>CÔNG TY CỔ PHẦN TRUNG TÂM THƯƠNG MẠI LOTTE VIỆT NAM - CHI NHÁNH BA ĐÌNH</v>
      </c>
      <c r="D14" s="6"/>
      <c r="F14" s="8"/>
      <c r="G14" s="8"/>
      <c r="H14" s="8"/>
      <c r="J14" s="7" t="s">
        <v>76</v>
      </c>
    </row>
    <row r="15" spans="1:10" s="7" customFormat="1" ht="22.5" customHeight="1" x14ac:dyDescent="0.25">
      <c r="A15" s="7" t="s">
        <v>7</v>
      </c>
      <c r="C15" s="9" t="str">
        <f>+VLOOKUP(J14,'Danh sách CN'!A:D,3,0)</f>
        <v>0304741634-008</v>
      </c>
      <c r="D15" s="6"/>
      <c r="F15" s="8"/>
      <c r="G15" s="8"/>
      <c r="H15" s="8"/>
    </row>
    <row r="16" spans="1:10" s="7" customFormat="1" ht="22.5" customHeight="1" x14ac:dyDescent="0.25">
      <c r="A16" s="7" t="s">
        <v>9</v>
      </c>
      <c r="C16" s="9" t="str">
        <f>+VLOOKUP(J14,'Danh sách CN'!A:D,4,0)</f>
        <v>Tầng hầm 1 (B1), Trung tâm Lotte Hà Nội, số 54, đường Liễu Giai, Phường Giảng Võ, Thành phố Hà Nội, Việt Nam</v>
      </c>
      <c r="D16" s="6"/>
      <c r="F16" s="8"/>
      <c r="G16" s="8"/>
      <c r="H16" s="8"/>
    </row>
    <row r="17" spans="1:8" s="7" customFormat="1" ht="22.5" customHeight="1" x14ac:dyDescent="0.25">
      <c r="A17" s="7" t="s">
        <v>11</v>
      </c>
      <c r="C17" s="34"/>
      <c r="D17" s="34"/>
      <c r="E17" s="34" t="s">
        <v>16</v>
      </c>
      <c r="F17" s="34"/>
      <c r="G17" s="8"/>
      <c r="H17" s="8"/>
    </row>
    <row r="19" spans="1:8" s="14" customFormat="1" ht="44.25" customHeight="1" x14ac:dyDescent="0.25">
      <c r="A19" s="11" t="s">
        <v>17</v>
      </c>
      <c r="B19" s="11" t="s">
        <v>18</v>
      </c>
      <c r="C19" s="11" t="s">
        <v>19</v>
      </c>
      <c r="D19" s="12" t="s">
        <v>20</v>
      </c>
      <c r="E19" s="11" t="s">
        <v>21</v>
      </c>
      <c r="F19" s="13" t="s">
        <v>22</v>
      </c>
      <c r="G19" s="13" t="s">
        <v>23</v>
      </c>
      <c r="H19" s="13" t="s">
        <v>24</v>
      </c>
    </row>
    <row r="20" spans="1:8" ht="47.25" x14ac:dyDescent="0.25">
      <c r="A20" s="15">
        <v>1</v>
      </c>
      <c r="B20" s="16" t="s">
        <v>109</v>
      </c>
      <c r="C20" s="15" t="s">
        <v>89</v>
      </c>
      <c r="D20" s="17">
        <v>45779</v>
      </c>
      <c r="E20" s="18" t="s">
        <v>77</v>
      </c>
      <c r="F20" s="19">
        <v>1072050</v>
      </c>
      <c r="G20" s="19">
        <v>85764</v>
      </c>
      <c r="H20" s="19">
        <f>+F20+G20</f>
        <v>1157814</v>
      </c>
    </row>
    <row r="21" spans="1:8" ht="47.25" x14ac:dyDescent="0.25">
      <c r="A21" s="15">
        <v>2</v>
      </c>
      <c r="B21" s="16" t="s">
        <v>110</v>
      </c>
      <c r="C21" s="15" t="s">
        <v>89</v>
      </c>
      <c r="D21" s="17">
        <v>45789</v>
      </c>
      <c r="E21" s="18" t="s">
        <v>77</v>
      </c>
      <c r="F21" s="19">
        <v>1110580</v>
      </c>
      <c r="G21" s="19">
        <v>88846</v>
      </c>
      <c r="H21" s="19">
        <f t="shared" ref="H21:H22" si="0">+F21+G21</f>
        <v>1199426</v>
      </c>
    </row>
    <row r="22" spans="1:8" ht="47.25" x14ac:dyDescent="0.25">
      <c r="A22" s="15">
        <v>3</v>
      </c>
      <c r="B22" s="16" t="s">
        <v>111</v>
      </c>
      <c r="C22" s="15" t="s">
        <v>89</v>
      </c>
      <c r="D22" s="17">
        <v>45796</v>
      </c>
      <c r="E22" s="18" t="s">
        <v>77</v>
      </c>
      <c r="F22" s="19">
        <v>1190660</v>
      </c>
      <c r="G22" s="19">
        <v>95253</v>
      </c>
      <c r="H22" s="19">
        <f t="shared" si="0"/>
        <v>1285913</v>
      </c>
    </row>
    <row r="23" spans="1:8" s="23" customFormat="1" ht="35.25" customHeight="1" x14ac:dyDescent="0.25">
      <c r="A23" s="35" t="s">
        <v>25</v>
      </c>
      <c r="B23" s="36"/>
      <c r="C23" s="36"/>
      <c r="D23" s="36"/>
      <c r="E23" s="37"/>
      <c r="F23" s="22">
        <f>SUM(F20:F22)</f>
        <v>3373290</v>
      </c>
      <c r="G23" s="22">
        <f>SUM(G20:G22)</f>
        <v>269863</v>
      </c>
      <c r="H23" s="22">
        <f>SUM(H20:H22)</f>
        <v>3643153</v>
      </c>
    </row>
    <row r="24" spans="1:8" s="23" customFormat="1" ht="35.25" customHeight="1" x14ac:dyDescent="0.25">
      <c r="A24" s="38" t="s">
        <v>97</v>
      </c>
      <c r="B24" s="39"/>
      <c r="C24" s="39"/>
      <c r="D24" s="39"/>
      <c r="E24" s="40"/>
      <c r="F24" s="24">
        <f>ROUND(F23*0.005,0)</f>
        <v>16866</v>
      </c>
      <c r="G24" s="24">
        <f>ROUND(F24*0.08,0)</f>
        <v>1349</v>
      </c>
      <c r="H24" s="24">
        <f>F24+G24</f>
        <v>18215</v>
      </c>
    </row>
    <row r="26" spans="1:8" s="1" customFormat="1" ht="16.5" x14ac:dyDescent="0.25">
      <c r="A26" s="41" t="s">
        <v>26</v>
      </c>
      <c r="B26" s="41"/>
      <c r="C26" s="41"/>
      <c r="D26" s="41"/>
      <c r="E26" s="41"/>
      <c r="F26" s="41"/>
      <c r="G26" s="41"/>
      <c r="H26" s="41"/>
    </row>
    <row r="27" spans="1:8" s="1" customFormat="1" ht="16.5" x14ac:dyDescent="0.25">
      <c r="D27" s="2"/>
      <c r="F27" s="3"/>
      <c r="G27" s="3"/>
      <c r="H27" s="3"/>
    </row>
    <row r="28" spans="1:8" s="1" customFormat="1" ht="16.5" x14ac:dyDescent="0.25">
      <c r="A28" s="4"/>
      <c r="B28" s="29" t="s">
        <v>27</v>
      </c>
      <c r="C28" s="29"/>
      <c r="D28" s="29"/>
      <c r="F28" s="30" t="s">
        <v>28</v>
      </c>
      <c r="G28" s="30"/>
      <c r="H28" s="30"/>
    </row>
    <row r="29" spans="1:8" s="1" customFormat="1" ht="16.5" x14ac:dyDescent="0.25">
      <c r="B29" s="31" t="s">
        <v>29</v>
      </c>
      <c r="C29" s="31"/>
      <c r="D29" s="31"/>
      <c r="F29" s="32" t="s">
        <v>29</v>
      </c>
      <c r="G29" s="32"/>
      <c r="H29" s="32"/>
    </row>
    <row r="30" spans="1:8" s="1" customFormat="1" ht="16.5" x14ac:dyDescent="0.25">
      <c r="D30" s="2"/>
      <c r="F30" s="3"/>
      <c r="G30" s="3"/>
      <c r="H30" s="3"/>
    </row>
  </sheetData>
  <mergeCells count="16">
    <mergeCell ref="A6:H6"/>
    <mergeCell ref="B1:D1"/>
    <mergeCell ref="E1:H1"/>
    <mergeCell ref="B2:D2"/>
    <mergeCell ref="E2:H2"/>
    <mergeCell ref="E4:H4"/>
    <mergeCell ref="B28:D28"/>
    <mergeCell ref="F28:H28"/>
    <mergeCell ref="B29:D29"/>
    <mergeCell ref="F29:H29"/>
    <mergeCell ref="A7:H7"/>
    <mergeCell ref="C17:D17"/>
    <mergeCell ref="E17:F17"/>
    <mergeCell ref="A23:E23"/>
    <mergeCell ref="A24:E24"/>
    <mergeCell ref="A26:H26"/>
  </mergeCells>
  <printOptions horizontalCentered="1"/>
  <pageMargins left="0.7" right="0.7" top="0.5" bottom="0.5" header="0.3" footer="0.3"/>
  <pageSetup paperSize="9" scale="58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opLeftCell="A16" zoomScaleNormal="100" workbookViewId="0">
      <selection activeCell="A21" sqref="A21"/>
    </sheetView>
  </sheetViews>
  <sheetFormatPr defaultColWidth="9.140625" defaultRowHeight="15.75" x14ac:dyDescent="0.25"/>
  <cols>
    <col min="1" max="1" width="6.140625" style="20" customWidth="1"/>
    <col min="2" max="2" width="13" style="20" customWidth="1"/>
    <col min="3" max="3" width="14.42578125" style="20" customWidth="1"/>
    <col min="4" max="4" width="15.85546875" style="25" customWidth="1"/>
    <col min="5" max="5" width="48.140625" style="20" customWidth="1"/>
    <col min="6" max="6" width="17.7109375" style="26" customWidth="1"/>
    <col min="7" max="7" width="15" style="26" customWidth="1"/>
    <col min="8" max="8" width="18.7109375" style="26" customWidth="1"/>
    <col min="9" max="9" width="23.7109375" style="20" customWidth="1"/>
    <col min="10" max="16384" width="9.140625" style="20"/>
  </cols>
  <sheetData>
    <row r="1" spans="1:10" s="1" customFormat="1" ht="16.5" x14ac:dyDescent="0.25">
      <c r="B1" s="42" t="s">
        <v>0</v>
      </c>
      <c r="C1" s="42"/>
      <c r="D1" s="42"/>
      <c r="E1" s="43" t="s">
        <v>1</v>
      </c>
      <c r="F1" s="43"/>
      <c r="G1" s="43"/>
      <c r="H1" s="43"/>
    </row>
    <row r="2" spans="1:10" s="1" customFormat="1" ht="16.5" x14ac:dyDescent="0.25">
      <c r="B2" s="42" t="s">
        <v>2</v>
      </c>
      <c r="C2" s="42"/>
      <c r="D2" s="42"/>
      <c r="E2" s="43" t="s">
        <v>3</v>
      </c>
      <c r="F2" s="43"/>
      <c r="G2" s="43"/>
      <c r="H2" s="43"/>
    </row>
    <row r="3" spans="1:10" s="1" customFormat="1" ht="27" customHeight="1" x14ac:dyDescent="0.25">
      <c r="D3" s="2"/>
      <c r="F3" s="3"/>
      <c r="G3" s="3"/>
      <c r="H3" s="3"/>
    </row>
    <row r="4" spans="1:10" s="1" customFormat="1" ht="16.5" x14ac:dyDescent="0.25">
      <c r="D4" s="2"/>
      <c r="E4" s="44" t="s">
        <v>88</v>
      </c>
      <c r="F4" s="44"/>
      <c r="G4" s="44"/>
      <c r="H4" s="44"/>
    </row>
    <row r="5" spans="1:10" s="1" customFormat="1" ht="16.5" x14ac:dyDescent="0.25">
      <c r="D5" s="2"/>
      <c r="F5" s="3"/>
      <c r="G5" s="3"/>
      <c r="H5" s="3"/>
    </row>
    <row r="6" spans="1:10" s="1" customFormat="1" ht="16.5" x14ac:dyDescent="0.25">
      <c r="A6" s="29" t="s">
        <v>4</v>
      </c>
      <c r="B6" s="29"/>
      <c r="C6" s="29"/>
      <c r="D6" s="29"/>
      <c r="E6" s="29"/>
      <c r="F6" s="29"/>
      <c r="G6" s="29"/>
      <c r="H6" s="29"/>
    </row>
    <row r="7" spans="1:10" s="4" customFormat="1" ht="18.75" customHeight="1" x14ac:dyDescent="0.3">
      <c r="A7" s="33" t="s">
        <v>105</v>
      </c>
      <c r="B7" s="33"/>
      <c r="C7" s="33"/>
      <c r="D7" s="33"/>
      <c r="E7" s="33"/>
      <c r="F7" s="33"/>
      <c r="G7" s="33"/>
      <c r="H7" s="33"/>
    </row>
    <row r="8" spans="1:10" s="1" customFormat="1" ht="16.5" x14ac:dyDescent="0.25">
      <c r="D8" s="2"/>
      <c r="F8" s="3"/>
      <c r="G8" s="3"/>
      <c r="H8" s="3"/>
    </row>
    <row r="9" spans="1:10" s="7" customFormat="1" ht="22.5" customHeight="1" x14ac:dyDescent="0.25">
      <c r="A9" s="5" t="s">
        <v>5</v>
      </c>
      <c r="B9" s="5"/>
      <c r="C9" s="5" t="s">
        <v>6</v>
      </c>
      <c r="D9" s="6"/>
      <c r="F9" s="8"/>
      <c r="G9" s="8"/>
      <c r="H9" s="8"/>
    </row>
    <row r="10" spans="1:10" s="7" customFormat="1" ht="22.5" customHeight="1" x14ac:dyDescent="0.25">
      <c r="A10" s="7" t="s">
        <v>7</v>
      </c>
      <c r="C10" s="9" t="s">
        <v>8</v>
      </c>
      <c r="D10" s="6"/>
      <c r="F10" s="8"/>
      <c r="G10" s="8"/>
      <c r="H10" s="8"/>
    </row>
    <row r="11" spans="1:10" s="7" customFormat="1" ht="22.5" customHeight="1" x14ac:dyDescent="0.25">
      <c r="A11" s="7" t="s">
        <v>9</v>
      </c>
      <c r="C11" s="7" t="s">
        <v>10</v>
      </c>
      <c r="D11" s="6"/>
      <c r="F11" s="8"/>
      <c r="G11" s="8"/>
      <c r="H11" s="8"/>
    </row>
    <row r="12" spans="1:10" s="7" customFormat="1" ht="22.5" customHeight="1" x14ac:dyDescent="0.25">
      <c r="A12" s="7" t="s">
        <v>11</v>
      </c>
      <c r="C12" s="7" t="s">
        <v>12</v>
      </c>
      <c r="D12" s="6"/>
      <c r="E12" s="10" t="s">
        <v>13</v>
      </c>
      <c r="F12" s="8"/>
      <c r="G12" s="8"/>
      <c r="H12" s="8"/>
    </row>
    <row r="13" spans="1:10" s="7" customFormat="1" ht="22.5" customHeight="1" x14ac:dyDescent="0.25">
      <c r="A13" s="5"/>
      <c r="B13" s="5"/>
      <c r="C13" s="5"/>
      <c r="D13" s="6"/>
      <c r="F13" s="8"/>
      <c r="G13" s="8"/>
      <c r="H13" s="8"/>
    </row>
    <row r="14" spans="1:10" s="7" customFormat="1" ht="22.5" customHeight="1" x14ac:dyDescent="0.25">
      <c r="A14" s="5" t="s">
        <v>14</v>
      </c>
      <c r="B14" s="5"/>
      <c r="C14" s="5" t="str">
        <f>+VLOOKUP(J14,'Danh sách CN'!A:D,2,0)</f>
        <v>CÔNG TY CỔ PHẦN TRUNG TÂM THƯƠNG MẠI LOTTE VIỆT NAM - CHI NHÁNH BÌNH THUẬN</v>
      </c>
      <c r="D14" s="6"/>
      <c r="F14" s="8"/>
      <c r="G14" s="8"/>
      <c r="H14" s="8"/>
      <c r="J14" s="7" t="s">
        <v>44</v>
      </c>
    </row>
    <row r="15" spans="1:10" s="7" customFormat="1" ht="22.5" customHeight="1" x14ac:dyDescent="0.25">
      <c r="A15" s="7" t="s">
        <v>7</v>
      </c>
      <c r="C15" s="9" t="str">
        <f>+VLOOKUP(J14,'Danh sách CN'!A:D,3,0)</f>
        <v>0304741634-002</v>
      </c>
      <c r="D15" s="6"/>
      <c r="F15" s="8"/>
      <c r="G15" s="8"/>
      <c r="H15" s="8"/>
    </row>
    <row r="16" spans="1:10" s="7" customFormat="1" ht="22.5" customHeight="1" x14ac:dyDescent="0.25">
      <c r="A16" s="7" t="s">
        <v>9</v>
      </c>
      <c r="C16" s="9" t="str">
        <f>+VLOOKUP(J14,'Danh sách CN'!A:D,4,0)</f>
        <v>Khu dân cư Hùng Vương I, Phường Phú Thủy, Tỉnh Lâm Đồng, Việt Nam</v>
      </c>
      <c r="D16" s="6"/>
      <c r="F16" s="8"/>
      <c r="G16" s="8"/>
      <c r="H16" s="8"/>
    </row>
    <row r="17" spans="1:8" s="7" customFormat="1" ht="22.5" customHeight="1" x14ac:dyDescent="0.25">
      <c r="A17" s="7" t="s">
        <v>11</v>
      </c>
      <c r="C17" s="34"/>
      <c r="D17" s="34"/>
      <c r="E17" s="34" t="s">
        <v>16</v>
      </c>
      <c r="F17" s="34"/>
      <c r="G17" s="8"/>
      <c r="H17" s="8"/>
    </row>
    <row r="19" spans="1:8" s="14" customFormat="1" ht="44.25" customHeight="1" x14ac:dyDescent="0.25">
      <c r="A19" s="11" t="s">
        <v>17</v>
      </c>
      <c r="B19" s="11" t="s">
        <v>18</v>
      </c>
      <c r="C19" s="11" t="s">
        <v>19</v>
      </c>
      <c r="D19" s="12" t="s">
        <v>20</v>
      </c>
      <c r="E19" s="11" t="s">
        <v>21</v>
      </c>
      <c r="F19" s="13" t="s">
        <v>22</v>
      </c>
      <c r="G19" s="13" t="s">
        <v>23</v>
      </c>
      <c r="H19" s="13" t="s">
        <v>24</v>
      </c>
    </row>
    <row r="20" spans="1:8" ht="47.25" x14ac:dyDescent="0.25">
      <c r="A20" s="15">
        <v>1</v>
      </c>
      <c r="B20" s="16" t="s">
        <v>106</v>
      </c>
      <c r="C20" s="15" t="s">
        <v>89</v>
      </c>
      <c r="D20" s="17">
        <v>45789</v>
      </c>
      <c r="E20" s="18" t="s">
        <v>45</v>
      </c>
      <c r="F20" s="19">
        <v>2718655</v>
      </c>
      <c r="G20" s="19">
        <v>217492</v>
      </c>
      <c r="H20" s="19">
        <f>+F20+G20</f>
        <v>2936147</v>
      </c>
    </row>
    <row r="21" spans="1:8" ht="47.25" x14ac:dyDescent="0.25">
      <c r="A21" s="15">
        <v>2</v>
      </c>
      <c r="B21" s="16" t="s">
        <v>107</v>
      </c>
      <c r="C21" s="15" t="s">
        <v>94</v>
      </c>
      <c r="D21" s="17">
        <v>45806</v>
      </c>
      <c r="E21" s="18" t="s">
        <v>45</v>
      </c>
      <c r="F21" s="19">
        <v>-303256</v>
      </c>
      <c r="G21" s="19">
        <v>-24261</v>
      </c>
      <c r="H21" s="19">
        <f t="shared" ref="H21" si="0">+F21+G21</f>
        <v>-327517</v>
      </c>
    </row>
    <row r="22" spans="1:8" s="23" customFormat="1" ht="35.25" customHeight="1" x14ac:dyDescent="0.25">
      <c r="A22" s="35" t="s">
        <v>25</v>
      </c>
      <c r="B22" s="36"/>
      <c r="C22" s="36"/>
      <c r="D22" s="36"/>
      <c r="E22" s="37"/>
      <c r="F22" s="22">
        <f>SUM(F20:F21)</f>
        <v>2415399</v>
      </c>
      <c r="G22" s="22">
        <f>SUM(G20:G21)</f>
        <v>193231</v>
      </c>
      <c r="H22" s="22">
        <f>SUM(H20:H21)</f>
        <v>2608630</v>
      </c>
    </row>
    <row r="23" spans="1:8" s="23" customFormat="1" ht="35.25" customHeight="1" x14ac:dyDescent="0.25">
      <c r="A23" s="38" t="s">
        <v>97</v>
      </c>
      <c r="B23" s="39"/>
      <c r="C23" s="39"/>
      <c r="D23" s="39"/>
      <c r="E23" s="40"/>
      <c r="F23" s="24">
        <f>ROUND(F22*0.005,0)</f>
        <v>12077</v>
      </c>
      <c r="G23" s="24">
        <f>ROUND(F23*0.08,0)</f>
        <v>966</v>
      </c>
      <c r="H23" s="24">
        <f>F23+G23</f>
        <v>13043</v>
      </c>
    </row>
    <row r="25" spans="1:8" s="1" customFormat="1" ht="16.5" x14ac:dyDescent="0.25">
      <c r="A25" s="41" t="s">
        <v>26</v>
      </c>
      <c r="B25" s="41"/>
      <c r="C25" s="41"/>
      <c r="D25" s="41"/>
      <c r="E25" s="41"/>
      <c r="F25" s="41"/>
      <c r="G25" s="41"/>
      <c r="H25" s="41"/>
    </row>
    <row r="26" spans="1:8" s="1" customFormat="1" ht="16.5" x14ac:dyDescent="0.25">
      <c r="D26" s="2"/>
      <c r="F26" s="3"/>
      <c r="G26" s="3"/>
      <c r="H26" s="3"/>
    </row>
    <row r="27" spans="1:8" s="1" customFormat="1" ht="16.5" x14ac:dyDescent="0.25">
      <c r="A27" s="4"/>
      <c r="B27" s="29" t="s">
        <v>27</v>
      </c>
      <c r="C27" s="29"/>
      <c r="D27" s="29"/>
      <c r="F27" s="30" t="s">
        <v>28</v>
      </c>
      <c r="G27" s="30"/>
      <c r="H27" s="30"/>
    </row>
    <row r="28" spans="1:8" s="1" customFormat="1" ht="16.5" x14ac:dyDescent="0.25">
      <c r="B28" s="31" t="s">
        <v>29</v>
      </c>
      <c r="C28" s="31"/>
      <c r="D28" s="31"/>
      <c r="F28" s="32" t="s">
        <v>29</v>
      </c>
      <c r="G28" s="32"/>
      <c r="H28" s="32"/>
    </row>
    <row r="29" spans="1:8" s="1" customFormat="1" ht="16.5" x14ac:dyDescent="0.25">
      <c r="D29" s="2"/>
      <c r="F29" s="3"/>
      <c r="G29" s="3"/>
      <c r="H29" s="3"/>
    </row>
  </sheetData>
  <mergeCells count="16">
    <mergeCell ref="A6:H6"/>
    <mergeCell ref="B1:D1"/>
    <mergeCell ref="E1:H1"/>
    <mergeCell ref="B2:D2"/>
    <mergeCell ref="E2:H2"/>
    <mergeCell ref="E4:H4"/>
    <mergeCell ref="B27:D27"/>
    <mergeCell ref="F27:H27"/>
    <mergeCell ref="B28:D28"/>
    <mergeCell ref="F28:H28"/>
    <mergeCell ref="A7:H7"/>
    <mergeCell ref="C17:D17"/>
    <mergeCell ref="E17:F17"/>
    <mergeCell ref="A22:E22"/>
    <mergeCell ref="A23:E23"/>
    <mergeCell ref="A25:H25"/>
  </mergeCells>
  <printOptions horizontalCentered="1"/>
  <pageMargins left="0.7" right="0.7" top="0.5" bottom="0.5" header="0.3" footer="0.3"/>
  <pageSetup paperSize="9" scale="58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opLeftCell="A19" zoomScaleNormal="100" workbookViewId="0">
      <selection activeCell="A20" sqref="A20"/>
    </sheetView>
  </sheetViews>
  <sheetFormatPr defaultColWidth="9.140625" defaultRowHeight="15.75" x14ac:dyDescent="0.25"/>
  <cols>
    <col min="1" max="1" width="6.140625" style="20" customWidth="1"/>
    <col min="2" max="2" width="13" style="20" customWidth="1"/>
    <col min="3" max="3" width="14.42578125" style="20" customWidth="1"/>
    <col min="4" max="4" width="15.85546875" style="25" customWidth="1"/>
    <col min="5" max="5" width="48.140625" style="20" customWidth="1"/>
    <col min="6" max="6" width="17.7109375" style="26" customWidth="1"/>
    <col min="7" max="7" width="15" style="26" customWidth="1"/>
    <col min="8" max="8" width="18.7109375" style="26" customWidth="1"/>
    <col min="9" max="9" width="23.7109375" style="20" customWidth="1"/>
    <col min="10" max="16384" width="9.140625" style="20"/>
  </cols>
  <sheetData>
    <row r="1" spans="1:10" s="1" customFormat="1" ht="16.5" x14ac:dyDescent="0.25">
      <c r="B1" s="42" t="s">
        <v>0</v>
      </c>
      <c r="C1" s="42"/>
      <c r="D1" s="42"/>
      <c r="E1" s="43" t="s">
        <v>1</v>
      </c>
      <c r="F1" s="43"/>
      <c r="G1" s="43"/>
      <c r="H1" s="43"/>
    </row>
    <row r="2" spans="1:10" s="1" customFormat="1" ht="16.5" x14ac:dyDescent="0.25">
      <c r="B2" s="42" t="s">
        <v>2</v>
      </c>
      <c r="C2" s="42"/>
      <c r="D2" s="42"/>
      <c r="E2" s="43" t="s">
        <v>3</v>
      </c>
      <c r="F2" s="43"/>
      <c r="G2" s="43"/>
      <c r="H2" s="43"/>
    </row>
    <row r="3" spans="1:10" s="1" customFormat="1" ht="27" customHeight="1" x14ac:dyDescent="0.25">
      <c r="D3" s="2"/>
      <c r="F3" s="3"/>
      <c r="G3" s="3"/>
      <c r="H3" s="3"/>
    </row>
    <row r="4" spans="1:10" s="1" customFormat="1" ht="16.5" x14ac:dyDescent="0.25">
      <c r="D4" s="2"/>
      <c r="E4" s="44" t="s">
        <v>88</v>
      </c>
      <c r="F4" s="44"/>
      <c r="G4" s="44"/>
      <c r="H4" s="44"/>
    </row>
    <row r="5" spans="1:10" s="1" customFormat="1" ht="16.5" x14ac:dyDescent="0.25">
      <c r="D5" s="2"/>
      <c r="F5" s="3"/>
      <c r="G5" s="3"/>
      <c r="H5" s="3"/>
    </row>
    <row r="6" spans="1:10" s="1" customFormat="1" ht="16.5" x14ac:dyDescent="0.25">
      <c r="A6" s="29" t="s">
        <v>4</v>
      </c>
      <c r="B6" s="29"/>
      <c r="C6" s="29"/>
      <c r="D6" s="29"/>
      <c r="E6" s="29"/>
      <c r="F6" s="29"/>
      <c r="G6" s="29"/>
      <c r="H6" s="29"/>
    </row>
    <row r="7" spans="1:10" s="4" customFormat="1" ht="18.75" customHeight="1" x14ac:dyDescent="0.3">
      <c r="A7" s="33" t="s">
        <v>103</v>
      </c>
      <c r="B7" s="33"/>
      <c r="C7" s="33"/>
      <c r="D7" s="33"/>
      <c r="E7" s="33"/>
      <c r="F7" s="33"/>
      <c r="G7" s="33"/>
      <c r="H7" s="33"/>
    </row>
    <row r="8" spans="1:10" s="1" customFormat="1" ht="16.5" x14ac:dyDescent="0.25">
      <c r="D8" s="2"/>
      <c r="F8" s="3"/>
      <c r="G8" s="3"/>
      <c r="H8" s="3"/>
    </row>
    <row r="9" spans="1:10" s="7" customFormat="1" ht="22.5" customHeight="1" x14ac:dyDescent="0.25">
      <c r="A9" s="5" t="s">
        <v>5</v>
      </c>
      <c r="B9" s="5"/>
      <c r="C9" s="5" t="s">
        <v>6</v>
      </c>
      <c r="D9" s="6"/>
      <c r="F9" s="8"/>
      <c r="G9" s="8"/>
      <c r="H9" s="8"/>
    </row>
    <row r="10" spans="1:10" s="7" customFormat="1" ht="22.5" customHeight="1" x14ac:dyDescent="0.25">
      <c r="A10" s="7" t="s">
        <v>7</v>
      </c>
      <c r="C10" s="9" t="s">
        <v>8</v>
      </c>
      <c r="D10" s="6"/>
      <c r="F10" s="8"/>
      <c r="G10" s="8"/>
      <c r="H10" s="8"/>
    </row>
    <row r="11" spans="1:10" s="7" customFormat="1" ht="22.5" customHeight="1" x14ac:dyDescent="0.25">
      <c r="A11" s="7" t="s">
        <v>9</v>
      </c>
      <c r="C11" s="7" t="s">
        <v>10</v>
      </c>
      <c r="D11" s="6"/>
      <c r="F11" s="8"/>
      <c r="G11" s="8"/>
      <c r="H11" s="8"/>
    </row>
    <row r="12" spans="1:10" s="7" customFormat="1" ht="22.5" customHeight="1" x14ac:dyDescent="0.25">
      <c r="A12" s="7" t="s">
        <v>11</v>
      </c>
      <c r="C12" s="7" t="s">
        <v>12</v>
      </c>
      <c r="D12" s="6"/>
      <c r="E12" s="10" t="s">
        <v>13</v>
      </c>
      <c r="F12" s="8"/>
      <c r="G12" s="8"/>
      <c r="H12" s="8"/>
    </row>
    <row r="13" spans="1:10" s="7" customFormat="1" ht="22.5" customHeight="1" x14ac:dyDescent="0.25">
      <c r="A13" s="5"/>
      <c r="B13" s="5"/>
      <c r="C13" s="5"/>
      <c r="D13" s="6"/>
      <c r="F13" s="8"/>
      <c r="G13" s="8"/>
      <c r="H13" s="8"/>
    </row>
    <row r="14" spans="1:10" s="7" customFormat="1" ht="22.5" customHeight="1" x14ac:dyDescent="0.25">
      <c r="A14" s="5" t="s">
        <v>14</v>
      </c>
      <c r="B14" s="5"/>
      <c r="C14" s="5" t="str">
        <f>+VLOOKUP(J14,'Danh sách CN'!A:D,2,0)</f>
        <v>CÔNG TY CỔ PHẦN TRUNG TÂM THƯƠNG MẠI LOTTE VIỆT NAM - CHI NHÁNH BÌNH DƯƠNG</v>
      </c>
      <c r="D14" s="6"/>
      <c r="F14" s="8"/>
      <c r="G14" s="8"/>
      <c r="H14" s="8"/>
      <c r="J14" s="7" t="s">
        <v>48</v>
      </c>
    </row>
    <row r="15" spans="1:10" s="7" customFormat="1" ht="22.5" customHeight="1" x14ac:dyDescent="0.25">
      <c r="A15" s="7" t="s">
        <v>7</v>
      </c>
      <c r="C15" s="9" t="str">
        <f>+VLOOKUP(J14,'Danh sách CN'!A:D,3,0)</f>
        <v>0304741634-003</v>
      </c>
      <c r="D15" s="6"/>
      <c r="F15" s="8"/>
      <c r="G15" s="8"/>
      <c r="H15" s="8"/>
    </row>
    <row r="16" spans="1:10" s="7" customFormat="1" ht="22.5" customHeight="1" x14ac:dyDescent="0.25">
      <c r="A16" s="7" t="s">
        <v>9</v>
      </c>
      <c r="C16" s="9" t="str">
        <f>+VLOOKUP(J14,'Danh sách CN'!A:D,4,0)</f>
        <v>Khu đô thị The Seasons Bình Dương, Phường Lái Thiêu, TP. Hồ Chí Minh, Việt Nam</v>
      </c>
      <c r="D16" s="6"/>
      <c r="F16" s="8"/>
      <c r="G16" s="8"/>
      <c r="H16" s="8"/>
    </row>
    <row r="17" spans="1:8" s="7" customFormat="1" ht="22.5" customHeight="1" x14ac:dyDescent="0.25">
      <c r="A17" s="7" t="s">
        <v>11</v>
      </c>
      <c r="C17" s="34"/>
      <c r="D17" s="34"/>
      <c r="E17" s="34" t="s">
        <v>16</v>
      </c>
      <c r="F17" s="34"/>
      <c r="G17" s="8"/>
      <c r="H17" s="8"/>
    </row>
    <row r="19" spans="1:8" s="14" customFormat="1" ht="44.25" customHeight="1" x14ac:dyDescent="0.25">
      <c r="A19" s="11" t="s">
        <v>17</v>
      </c>
      <c r="B19" s="11" t="s">
        <v>18</v>
      </c>
      <c r="C19" s="11" t="s">
        <v>19</v>
      </c>
      <c r="D19" s="12" t="s">
        <v>20</v>
      </c>
      <c r="E19" s="11" t="s">
        <v>21</v>
      </c>
      <c r="F19" s="13" t="s">
        <v>22</v>
      </c>
      <c r="G19" s="13" t="s">
        <v>23</v>
      </c>
      <c r="H19" s="13" t="s">
        <v>24</v>
      </c>
    </row>
    <row r="20" spans="1:8" ht="47.25" x14ac:dyDescent="0.25">
      <c r="A20" s="15">
        <v>1</v>
      </c>
      <c r="B20" s="16" t="s">
        <v>104</v>
      </c>
      <c r="C20" s="15" t="s">
        <v>89</v>
      </c>
      <c r="D20" s="17">
        <v>45785</v>
      </c>
      <c r="E20" s="18" t="s">
        <v>49</v>
      </c>
      <c r="F20" s="19">
        <v>1072050</v>
      </c>
      <c r="G20" s="19">
        <v>85764</v>
      </c>
      <c r="H20" s="19">
        <f>+F20+G20</f>
        <v>1157814</v>
      </c>
    </row>
    <row r="21" spans="1:8" s="23" customFormat="1" ht="35.25" customHeight="1" x14ac:dyDescent="0.25">
      <c r="A21" s="35" t="s">
        <v>25</v>
      </c>
      <c r="B21" s="36"/>
      <c r="C21" s="36"/>
      <c r="D21" s="36"/>
      <c r="E21" s="37"/>
      <c r="F21" s="22">
        <f>SUM(F20:F20)</f>
        <v>1072050</v>
      </c>
      <c r="G21" s="22">
        <f>SUM(G20:G20)</f>
        <v>85764</v>
      </c>
      <c r="H21" s="22">
        <f>SUM(H20:H20)</f>
        <v>1157814</v>
      </c>
    </row>
    <row r="22" spans="1:8" s="23" customFormat="1" ht="35.25" customHeight="1" x14ac:dyDescent="0.25">
      <c r="A22" s="38" t="s">
        <v>97</v>
      </c>
      <c r="B22" s="39"/>
      <c r="C22" s="39"/>
      <c r="D22" s="39"/>
      <c r="E22" s="40"/>
      <c r="F22" s="24">
        <f>ROUND(F21*0.005,0)</f>
        <v>5360</v>
      </c>
      <c r="G22" s="24">
        <f>ROUND(F22*0.08,0)</f>
        <v>429</v>
      </c>
      <c r="H22" s="24">
        <f>F22+G22</f>
        <v>5789</v>
      </c>
    </row>
    <row r="24" spans="1:8" s="1" customFormat="1" ht="16.5" x14ac:dyDescent="0.25">
      <c r="A24" s="41" t="s">
        <v>26</v>
      </c>
      <c r="B24" s="41"/>
      <c r="C24" s="41"/>
      <c r="D24" s="41"/>
      <c r="E24" s="41"/>
      <c r="F24" s="41"/>
      <c r="G24" s="41"/>
      <c r="H24" s="41"/>
    </row>
    <row r="25" spans="1:8" s="1" customFormat="1" ht="16.5" x14ac:dyDescent="0.25">
      <c r="D25" s="2"/>
      <c r="F25" s="3"/>
      <c r="G25" s="3"/>
      <c r="H25" s="3"/>
    </row>
    <row r="26" spans="1:8" s="1" customFormat="1" ht="16.5" x14ac:dyDescent="0.25">
      <c r="A26" s="4"/>
      <c r="B26" s="29" t="s">
        <v>27</v>
      </c>
      <c r="C26" s="29"/>
      <c r="D26" s="29"/>
      <c r="F26" s="30" t="s">
        <v>28</v>
      </c>
      <c r="G26" s="30"/>
      <c r="H26" s="30"/>
    </row>
    <row r="27" spans="1:8" s="1" customFormat="1" ht="16.5" x14ac:dyDescent="0.25">
      <c r="B27" s="31" t="s">
        <v>29</v>
      </c>
      <c r="C27" s="31"/>
      <c r="D27" s="31"/>
      <c r="F27" s="32" t="s">
        <v>29</v>
      </c>
      <c r="G27" s="32"/>
      <c r="H27" s="32"/>
    </row>
    <row r="28" spans="1:8" s="1" customFormat="1" ht="16.5" x14ac:dyDescent="0.25">
      <c r="D28" s="2"/>
      <c r="F28" s="3"/>
      <c r="G28" s="3"/>
      <c r="H28" s="3"/>
    </row>
  </sheetData>
  <mergeCells count="16">
    <mergeCell ref="A6:H6"/>
    <mergeCell ref="B1:D1"/>
    <mergeCell ref="E1:H1"/>
    <mergeCell ref="B2:D2"/>
    <mergeCell ref="E2:H2"/>
    <mergeCell ref="E4:H4"/>
    <mergeCell ref="B26:D26"/>
    <mergeCell ref="F26:H26"/>
    <mergeCell ref="B27:D27"/>
    <mergeCell ref="F27:H27"/>
    <mergeCell ref="A7:H7"/>
    <mergeCell ref="C17:D17"/>
    <mergeCell ref="E17:F17"/>
    <mergeCell ref="A21:E21"/>
    <mergeCell ref="A22:E22"/>
    <mergeCell ref="A24:H24"/>
  </mergeCells>
  <printOptions horizontalCentered="1"/>
  <pageMargins left="0.7" right="0.7" top="0.5" bottom="0.5" header="0.3" footer="0.3"/>
  <pageSetup paperSize="9" scale="58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7"/>
  <sheetViews>
    <sheetView topLeftCell="A7" zoomScaleNormal="100" workbookViewId="0">
      <selection activeCell="A7" sqref="A7:H7"/>
    </sheetView>
  </sheetViews>
  <sheetFormatPr defaultColWidth="9.140625" defaultRowHeight="15.75" x14ac:dyDescent="0.25"/>
  <cols>
    <col min="1" max="1" width="6.140625" style="20" customWidth="1"/>
    <col min="2" max="2" width="13" style="20" customWidth="1"/>
    <col min="3" max="3" width="14.42578125" style="20" customWidth="1"/>
    <col min="4" max="4" width="15.85546875" style="25" customWidth="1"/>
    <col min="5" max="5" width="48.140625" style="20" customWidth="1"/>
    <col min="6" max="6" width="17.7109375" style="26" customWidth="1"/>
    <col min="7" max="7" width="15" style="26" customWidth="1"/>
    <col min="8" max="8" width="18.7109375" style="26" customWidth="1"/>
    <col min="9" max="9" width="23.7109375" style="20" customWidth="1"/>
    <col min="10" max="16384" width="9.140625" style="20"/>
  </cols>
  <sheetData>
    <row r="1" spans="1:10" s="1" customFormat="1" ht="16.5" x14ac:dyDescent="0.25">
      <c r="B1" s="42" t="s">
        <v>0</v>
      </c>
      <c r="C1" s="42"/>
      <c r="D1" s="42"/>
      <c r="E1" s="43" t="s">
        <v>1</v>
      </c>
      <c r="F1" s="43"/>
      <c r="G1" s="43"/>
      <c r="H1" s="43"/>
    </row>
    <row r="2" spans="1:10" s="1" customFormat="1" ht="16.5" x14ac:dyDescent="0.25">
      <c r="B2" s="42" t="s">
        <v>2</v>
      </c>
      <c r="C2" s="42"/>
      <c r="D2" s="42"/>
      <c r="E2" s="43" t="s">
        <v>3</v>
      </c>
      <c r="F2" s="43"/>
      <c r="G2" s="43"/>
      <c r="H2" s="43"/>
    </row>
    <row r="3" spans="1:10" s="1" customFormat="1" ht="27" customHeight="1" x14ac:dyDescent="0.25">
      <c r="D3" s="2"/>
      <c r="F3" s="3"/>
      <c r="G3" s="3"/>
      <c r="H3" s="3"/>
    </row>
    <row r="4" spans="1:10" s="1" customFormat="1" ht="16.5" x14ac:dyDescent="0.25">
      <c r="D4" s="2"/>
      <c r="E4" s="44" t="s">
        <v>88</v>
      </c>
      <c r="F4" s="44"/>
      <c r="G4" s="44"/>
      <c r="H4" s="44"/>
    </row>
    <row r="5" spans="1:10" s="1" customFormat="1" ht="16.5" x14ac:dyDescent="0.25">
      <c r="D5" s="2"/>
      <c r="F5" s="3"/>
      <c r="G5" s="3"/>
      <c r="H5" s="3"/>
    </row>
    <row r="6" spans="1:10" s="1" customFormat="1" ht="16.5" x14ac:dyDescent="0.25">
      <c r="A6" s="29" t="s">
        <v>4</v>
      </c>
      <c r="B6" s="29"/>
      <c r="C6" s="29"/>
      <c r="D6" s="29"/>
      <c r="E6" s="29"/>
      <c r="F6" s="29"/>
      <c r="G6" s="29"/>
      <c r="H6" s="29"/>
    </row>
    <row r="7" spans="1:10" s="4" customFormat="1" ht="18.75" customHeight="1" x14ac:dyDescent="0.3">
      <c r="A7" s="33" t="s">
        <v>91</v>
      </c>
      <c r="B7" s="33"/>
      <c r="C7" s="33"/>
      <c r="D7" s="33"/>
      <c r="E7" s="33"/>
      <c r="F7" s="33"/>
      <c r="G7" s="33"/>
      <c r="H7" s="33"/>
    </row>
    <row r="8" spans="1:10" s="1" customFormat="1" ht="16.5" x14ac:dyDescent="0.25">
      <c r="D8" s="2"/>
      <c r="F8" s="3"/>
      <c r="G8" s="3"/>
      <c r="H8" s="3"/>
    </row>
    <row r="9" spans="1:10" s="7" customFormat="1" ht="22.5" customHeight="1" x14ac:dyDescent="0.25">
      <c r="A9" s="5" t="s">
        <v>5</v>
      </c>
      <c r="B9" s="5"/>
      <c r="C9" s="5" t="s">
        <v>6</v>
      </c>
      <c r="D9" s="6"/>
      <c r="F9" s="8"/>
      <c r="G9" s="8"/>
      <c r="H9" s="8"/>
    </row>
    <row r="10" spans="1:10" s="7" customFormat="1" ht="22.5" customHeight="1" x14ac:dyDescent="0.25">
      <c r="A10" s="7" t="s">
        <v>7</v>
      </c>
      <c r="C10" s="9" t="s">
        <v>8</v>
      </c>
      <c r="D10" s="6"/>
      <c r="F10" s="8"/>
      <c r="G10" s="8"/>
      <c r="H10" s="8"/>
    </row>
    <row r="11" spans="1:10" s="7" customFormat="1" ht="22.5" customHeight="1" x14ac:dyDescent="0.25">
      <c r="A11" s="7" t="s">
        <v>9</v>
      </c>
      <c r="C11" s="7" t="s">
        <v>10</v>
      </c>
      <c r="D11" s="6"/>
      <c r="F11" s="8"/>
      <c r="G11" s="8"/>
      <c r="H11" s="8"/>
    </row>
    <row r="12" spans="1:10" s="7" customFormat="1" ht="22.5" customHeight="1" x14ac:dyDescent="0.25">
      <c r="A12" s="7" t="s">
        <v>11</v>
      </c>
      <c r="C12" s="7" t="s">
        <v>12</v>
      </c>
      <c r="D12" s="6"/>
      <c r="E12" s="10" t="s">
        <v>13</v>
      </c>
      <c r="F12" s="8"/>
      <c r="G12" s="8"/>
      <c r="H12" s="8"/>
    </row>
    <row r="13" spans="1:10" s="7" customFormat="1" ht="22.5" customHeight="1" x14ac:dyDescent="0.25">
      <c r="A13" s="5"/>
      <c r="B13" s="5"/>
      <c r="C13" s="5"/>
      <c r="D13" s="6"/>
      <c r="F13" s="8"/>
      <c r="G13" s="8"/>
      <c r="H13" s="8"/>
    </row>
    <row r="14" spans="1:10" s="7" customFormat="1" ht="22.5" customHeight="1" x14ac:dyDescent="0.25">
      <c r="A14" s="5" t="s">
        <v>14</v>
      </c>
      <c r="B14" s="5"/>
      <c r="C14" s="5" t="str">
        <f>+VLOOKUP(J14,'Danh sách CN'!A:D,2,0)</f>
        <v>CÔNG TY CỔ PHẦN TRUNG TÂM THƯƠNG MẠI LOTTE VIỆT NAM</v>
      </c>
      <c r="D14" s="6"/>
      <c r="F14" s="8"/>
      <c r="G14" s="8"/>
      <c r="H14" s="8"/>
      <c r="J14" s="7" t="s">
        <v>68</v>
      </c>
    </row>
    <row r="15" spans="1:10" s="7" customFormat="1" ht="22.5" customHeight="1" x14ac:dyDescent="0.25">
      <c r="A15" s="7" t="s">
        <v>7</v>
      </c>
      <c r="C15" s="9" t="str">
        <f>+VLOOKUP(J14,'Danh sách CN'!A:D,3,0)</f>
        <v>0304741634</v>
      </c>
      <c r="D15" s="6"/>
      <c r="F15" s="8"/>
      <c r="G15" s="8"/>
      <c r="H15" s="8"/>
    </row>
    <row r="16" spans="1:10" s="7" customFormat="1" ht="22.5" customHeight="1" x14ac:dyDescent="0.25">
      <c r="A16" s="7" t="s">
        <v>9</v>
      </c>
      <c r="C16" s="9" t="str">
        <f>+VLOOKUP(J14,'Danh sách CN'!A:D,4,0)</f>
        <v>Số 469, Đường Nguyễn Hữu Thọ, Phường Tân Hưng, Thành phố Hồ Chí Minh, Việt Nam</v>
      </c>
      <c r="D16" s="6"/>
      <c r="F16" s="8"/>
      <c r="G16" s="8"/>
      <c r="H16" s="8"/>
    </row>
    <row r="17" spans="1:8" s="7" customFormat="1" ht="22.5" customHeight="1" x14ac:dyDescent="0.25">
      <c r="A17" s="7" t="s">
        <v>11</v>
      </c>
      <c r="C17" s="34"/>
      <c r="D17" s="34"/>
      <c r="E17" s="34" t="s">
        <v>16</v>
      </c>
      <c r="F17" s="34"/>
      <c r="G17" s="8"/>
      <c r="H17" s="8"/>
    </row>
    <row r="19" spans="1:8" s="14" customFormat="1" ht="44.25" customHeight="1" x14ac:dyDescent="0.25">
      <c r="A19" s="11" t="s">
        <v>17</v>
      </c>
      <c r="B19" s="11" t="s">
        <v>18</v>
      </c>
      <c r="C19" s="11" t="s">
        <v>19</v>
      </c>
      <c r="D19" s="12" t="s">
        <v>20</v>
      </c>
      <c r="E19" s="11" t="s">
        <v>21</v>
      </c>
      <c r="F19" s="13" t="s">
        <v>22</v>
      </c>
      <c r="G19" s="13" t="s">
        <v>23</v>
      </c>
      <c r="H19" s="13" t="s">
        <v>24</v>
      </c>
    </row>
    <row r="20" spans="1:8" ht="35.25" customHeight="1" x14ac:dyDescent="0.25">
      <c r="A20" s="15">
        <v>1</v>
      </c>
      <c r="B20" s="16" t="s">
        <v>92</v>
      </c>
      <c r="C20" s="15" t="s">
        <v>89</v>
      </c>
      <c r="D20" s="17">
        <v>45821</v>
      </c>
      <c r="E20" s="18" t="s">
        <v>69</v>
      </c>
      <c r="F20" s="19">
        <v>555290</v>
      </c>
      <c r="G20" s="19">
        <v>44423</v>
      </c>
      <c r="H20" s="19">
        <f>+F20+G20</f>
        <v>599713</v>
      </c>
    </row>
    <row r="21" spans="1:8" ht="35.25" customHeight="1" x14ac:dyDescent="0.25">
      <c r="A21" s="15">
        <v>2</v>
      </c>
      <c r="B21" s="16" t="s">
        <v>93</v>
      </c>
      <c r="C21" s="15" t="s">
        <v>89</v>
      </c>
      <c r="D21" s="17">
        <v>45834</v>
      </c>
      <c r="E21" s="18" t="s">
        <v>69</v>
      </c>
      <c r="F21" s="19">
        <v>555290</v>
      </c>
      <c r="G21" s="19">
        <v>44423</v>
      </c>
      <c r="H21" s="19">
        <f t="shared" ref="H21:H59" si="0">+F21+G21</f>
        <v>599713</v>
      </c>
    </row>
    <row r="22" spans="1:8" ht="35.25" customHeight="1" x14ac:dyDescent="0.25">
      <c r="A22" s="15">
        <v>3</v>
      </c>
      <c r="B22" s="16"/>
      <c r="C22" s="15"/>
      <c r="D22" s="17"/>
      <c r="E22" s="18"/>
      <c r="F22" s="19"/>
      <c r="G22" s="19"/>
      <c r="H22" s="19">
        <f t="shared" si="0"/>
        <v>0</v>
      </c>
    </row>
    <row r="23" spans="1:8" ht="35.25" customHeight="1" x14ac:dyDescent="0.25">
      <c r="A23" s="15">
        <v>4</v>
      </c>
      <c r="B23" s="16"/>
      <c r="C23" s="15"/>
      <c r="D23" s="17"/>
      <c r="E23" s="18"/>
      <c r="F23" s="19"/>
      <c r="G23" s="19"/>
      <c r="H23" s="19">
        <f t="shared" si="0"/>
        <v>0</v>
      </c>
    </row>
    <row r="24" spans="1:8" ht="35.25" customHeight="1" x14ac:dyDescent="0.25">
      <c r="A24" s="15">
        <v>5</v>
      </c>
      <c r="B24" s="16"/>
      <c r="C24" s="15"/>
      <c r="D24" s="17"/>
      <c r="E24" s="18"/>
      <c r="F24" s="19"/>
      <c r="G24" s="19"/>
      <c r="H24" s="19">
        <f t="shared" si="0"/>
        <v>0</v>
      </c>
    </row>
    <row r="25" spans="1:8" ht="35.25" customHeight="1" x14ac:dyDescent="0.25">
      <c r="A25" s="15">
        <v>6</v>
      </c>
      <c r="B25" s="16"/>
      <c r="C25" s="15"/>
      <c r="D25" s="17"/>
      <c r="E25" s="18"/>
      <c r="F25" s="19"/>
      <c r="G25" s="19"/>
      <c r="H25" s="19">
        <f t="shared" si="0"/>
        <v>0</v>
      </c>
    </row>
    <row r="26" spans="1:8" ht="35.25" customHeight="1" x14ac:dyDescent="0.25">
      <c r="A26" s="15">
        <v>7</v>
      </c>
      <c r="B26" s="15"/>
      <c r="C26" s="15"/>
      <c r="D26" s="17"/>
      <c r="E26" s="18"/>
      <c r="F26" s="19"/>
      <c r="G26" s="19"/>
      <c r="H26" s="19">
        <f t="shared" si="0"/>
        <v>0</v>
      </c>
    </row>
    <row r="27" spans="1:8" ht="35.25" customHeight="1" x14ac:dyDescent="0.25">
      <c r="A27" s="15">
        <v>8</v>
      </c>
      <c r="B27" s="16"/>
      <c r="C27" s="15"/>
      <c r="D27" s="17"/>
      <c r="E27" s="18"/>
      <c r="F27" s="19"/>
      <c r="G27" s="19"/>
      <c r="H27" s="19">
        <f t="shared" si="0"/>
        <v>0</v>
      </c>
    </row>
    <row r="28" spans="1:8" ht="35.25" customHeight="1" x14ac:dyDescent="0.25">
      <c r="A28" s="15">
        <v>9</v>
      </c>
      <c r="B28" s="16"/>
      <c r="C28" s="15"/>
      <c r="D28" s="17"/>
      <c r="E28" s="18"/>
      <c r="F28" s="19"/>
      <c r="G28" s="19"/>
      <c r="H28" s="19">
        <f t="shared" si="0"/>
        <v>0</v>
      </c>
    </row>
    <row r="29" spans="1:8" ht="35.25" customHeight="1" x14ac:dyDescent="0.25">
      <c r="A29" s="15">
        <v>10</v>
      </c>
      <c r="B29" s="16"/>
      <c r="C29" s="15"/>
      <c r="D29" s="17"/>
      <c r="E29" s="18"/>
      <c r="F29" s="19"/>
      <c r="G29" s="19"/>
      <c r="H29" s="19">
        <f t="shared" si="0"/>
        <v>0</v>
      </c>
    </row>
    <row r="30" spans="1:8" ht="35.25" customHeight="1" x14ac:dyDescent="0.25">
      <c r="A30" s="15">
        <v>11</v>
      </c>
      <c r="B30" s="16"/>
      <c r="C30" s="15"/>
      <c r="D30" s="17"/>
      <c r="E30" s="18"/>
      <c r="F30" s="19"/>
      <c r="G30" s="19"/>
      <c r="H30" s="19">
        <f t="shared" si="0"/>
        <v>0</v>
      </c>
    </row>
    <row r="31" spans="1:8" ht="35.25" customHeight="1" x14ac:dyDescent="0.25">
      <c r="A31" s="15">
        <v>12</v>
      </c>
      <c r="B31" s="16"/>
      <c r="C31" s="15"/>
      <c r="D31" s="17"/>
      <c r="E31" s="18"/>
      <c r="F31" s="19"/>
      <c r="G31" s="19"/>
      <c r="H31" s="19">
        <f t="shared" si="0"/>
        <v>0</v>
      </c>
    </row>
    <row r="32" spans="1:8" ht="35.25" customHeight="1" x14ac:dyDescent="0.25">
      <c r="A32" s="15">
        <v>13</v>
      </c>
      <c r="B32" s="16"/>
      <c r="C32" s="15"/>
      <c r="D32" s="17"/>
      <c r="E32" s="18"/>
      <c r="F32" s="19"/>
      <c r="G32" s="19"/>
      <c r="H32" s="19">
        <f t="shared" si="0"/>
        <v>0</v>
      </c>
    </row>
    <row r="33" spans="1:8" ht="35.25" customHeight="1" x14ac:dyDescent="0.25">
      <c r="A33" s="15">
        <v>14</v>
      </c>
      <c r="B33" s="16"/>
      <c r="C33" s="15"/>
      <c r="D33" s="17"/>
      <c r="E33" s="18"/>
      <c r="F33" s="19"/>
      <c r="G33" s="19"/>
      <c r="H33" s="19">
        <f t="shared" si="0"/>
        <v>0</v>
      </c>
    </row>
    <row r="34" spans="1:8" ht="35.25" customHeight="1" x14ac:dyDescent="0.25">
      <c r="A34" s="15">
        <v>15</v>
      </c>
      <c r="B34" s="16"/>
      <c r="C34" s="15"/>
      <c r="D34" s="17"/>
      <c r="E34" s="18"/>
      <c r="F34" s="19"/>
      <c r="G34" s="19"/>
      <c r="H34" s="19">
        <f t="shared" si="0"/>
        <v>0</v>
      </c>
    </row>
    <row r="35" spans="1:8" ht="35.25" customHeight="1" x14ac:dyDescent="0.25">
      <c r="A35" s="15">
        <v>16</v>
      </c>
      <c r="B35" s="16"/>
      <c r="C35" s="15"/>
      <c r="D35" s="17"/>
      <c r="E35" s="18"/>
      <c r="F35" s="19"/>
      <c r="G35" s="19"/>
      <c r="H35" s="19">
        <f t="shared" si="0"/>
        <v>0</v>
      </c>
    </row>
    <row r="36" spans="1:8" ht="35.25" customHeight="1" x14ac:dyDescent="0.25">
      <c r="A36" s="15">
        <v>17</v>
      </c>
      <c r="B36" s="16"/>
      <c r="C36" s="15"/>
      <c r="D36" s="17"/>
      <c r="E36" s="18"/>
      <c r="F36" s="19"/>
      <c r="G36" s="19"/>
      <c r="H36" s="19">
        <f t="shared" si="0"/>
        <v>0</v>
      </c>
    </row>
    <row r="37" spans="1:8" ht="35.25" customHeight="1" x14ac:dyDescent="0.25">
      <c r="A37" s="15">
        <v>18</v>
      </c>
      <c r="B37" s="16"/>
      <c r="C37" s="15"/>
      <c r="D37" s="17"/>
      <c r="E37" s="18"/>
      <c r="F37" s="19"/>
      <c r="G37" s="19"/>
      <c r="H37" s="19">
        <f t="shared" si="0"/>
        <v>0</v>
      </c>
    </row>
    <row r="38" spans="1:8" ht="35.25" customHeight="1" x14ac:dyDescent="0.25">
      <c r="A38" s="15">
        <v>19</v>
      </c>
      <c r="B38" s="16"/>
      <c r="C38" s="15"/>
      <c r="D38" s="17"/>
      <c r="E38" s="18"/>
      <c r="F38" s="19"/>
      <c r="G38" s="19"/>
      <c r="H38" s="19">
        <f t="shared" si="0"/>
        <v>0</v>
      </c>
    </row>
    <row r="39" spans="1:8" ht="35.25" customHeight="1" x14ac:dyDescent="0.25">
      <c r="A39" s="15">
        <v>20</v>
      </c>
      <c r="B39" s="16"/>
      <c r="C39" s="15"/>
      <c r="D39" s="17"/>
      <c r="E39" s="18"/>
      <c r="F39" s="19"/>
      <c r="G39" s="19"/>
      <c r="H39" s="19">
        <f t="shared" si="0"/>
        <v>0</v>
      </c>
    </row>
    <row r="40" spans="1:8" ht="35.25" customHeight="1" x14ac:dyDescent="0.25">
      <c r="A40" s="15">
        <v>21</v>
      </c>
      <c r="B40" s="16"/>
      <c r="C40" s="15"/>
      <c r="D40" s="17"/>
      <c r="E40" s="18"/>
      <c r="F40" s="19"/>
      <c r="G40" s="19"/>
      <c r="H40" s="19">
        <f t="shared" si="0"/>
        <v>0</v>
      </c>
    </row>
    <row r="41" spans="1:8" ht="35.25" customHeight="1" x14ac:dyDescent="0.25">
      <c r="A41" s="15">
        <v>22</v>
      </c>
      <c r="B41" s="16"/>
      <c r="C41" s="15"/>
      <c r="D41" s="17"/>
      <c r="E41" s="18"/>
      <c r="F41" s="19"/>
      <c r="G41" s="19"/>
      <c r="H41" s="19">
        <f t="shared" si="0"/>
        <v>0</v>
      </c>
    </row>
    <row r="42" spans="1:8" ht="35.25" customHeight="1" x14ac:dyDescent="0.25">
      <c r="A42" s="15">
        <v>23</v>
      </c>
      <c r="B42" s="16"/>
      <c r="C42" s="15"/>
      <c r="D42" s="17"/>
      <c r="E42" s="18"/>
      <c r="F42" s="19"/>
      <c r="G42" s="19"/>
      <c r="H42" s="19">
        <f t="shared" si="0"/>
        <v>0</v>
      </c>
    </row>
    <row r="43" spans="1:8" ht="35.25" customHeight="1" x14ac:dyDescent="0.25">
      <c r="A43" s="15">
        <v>24</v>
      </c>
      <c r="B43" s="16"/>
      <c r="C43" s="15"/>
      <c r="D43" s="17"/>
      <c r="E43" s="18"/>
      <c r="F43" s="19"/>
      <c r="G43" s="19"/>
      <c r="H43" s="19">
        <f t="shared" si="0"/>
        <v>0</v>
      </c>
    </row>
    <row r="44" spans="1:8" ht="35.25" customHeight="1" x14ac:dyDescent="0.25">
      <c r="A44" s="15">
        <v>25</v>
      </c>
      <c r="B44" s="16"/>
      <c r="C44" s="15"/>
      <c r="D44" s="17"/>
      <c r="E44" s="18"/>
      <c r="F44" s="19"/>
      <c r="G44" s="19"/>
      <c r="H44" s="19">
        <f t="shared" si="0"/>
        <v>0</v>
      </c>
    </row>
    <row r="45" spans="1:8" ht="35.25" customHeight="1" x14ac:dyDescent="0.25">
      <c r="A45" s="15">
        <v>26</v>
      </c>
      <c r="B45" s="16"/>
      <c r="C45" s="15"/>
      <c r="D45" s="17"/>
      <c r="E45" s="18"/>
      <c r="F45" s="19"/>
      <c r="G45" s="19"/>
      <c r="H45" s="19">
        <f t="shared" si="0"/>
        <v>0</v>
      </c>
    </row>
    <row r="46" spans="1:8" ht="35.25" customHeight="1" x14ac:dyDescent="0.25">
      <c r="A46" s="15">
        <v>27</v>
      </c>
      <c r="B46" s="16"/>
      <c r="C46" s="15"/>
      <c r="D46" s="17"/>
      <c r="E46" s="18"/>
      <c r="F46" s="19"/>
      <c r="G46" s="19"/>
      <c r="H46" s="19">
        <f t="shared" si="0"/>
        <v>0</v>
      </c>
    </row>
    <row r="47" spans="1:8" ht="35.25" customHeight="1" x14ac:dyDescent="0.25">
      <c r="A47" s="15">
        <v>28</v>
      </c>
      <c r="B47" s="16"/>
      <c r="C47" s="15"/>
      <c r="D47" s="17"/>
      <c r="E47" s="18"/>
      <c r="F47" s="19"/>
      <c r="G47" s="19"/>
      <c r="H47" s="19">
        <f t="shared" si="0"/>
        <v>0</v>
      </c>
    </row>
    <row r="48" spans="1:8" ht="35.25" customHeight="1" x14ac:dyDescent="0.25">
      <c r="A48" s="15">
        <v>29</v>
      </c>
      <c r="B48" s="16"/>
      <c r="C48" s="15"/>
      <c r="D48" s="17"/>
      <c r="E48" s="18"/>
      <c r="F48" s="19"/>
      <c r="G48" s="19"/>
      <c r="H48" s="19">
        <f t="shared" si="0"/>
        <v>0</v>
      </c>
    </row>
    <row r="49" spans="1:8" ht="35.25" customHeight="1" x14ac:dyDescent="0.25">
      <c r="A49" s="15">
        <v>30</v>
      </c>
      <c r="B49" s="16"/>
      <c r="C49" s="15"/>
      <c r="D49" s="17"/>
      <c r="E49" s="18"/>
      <c r="F49" s="19"/>
      <c r="G49" s="19"/>
      <c r="H49" s="19">
        <f t="shared" si="0"/>
        <v>0</v>
      </c>
    </row>
    <row r="50" spans="1:8" ht="35.25" customHeight="1" x14ac:dyDescent="0.25">
      <c r="A50" s="15">
        <v>31</v>
      </c>
      <c r="B50" s="16"/>
      <c r="C50" s="15"/>
      <c r="D50" s="17"/>
      <c r="E50" s="18"/>
      <c r="F50" s="19"/>
      <c r="G50" s="19"/>
      <c r="H50" s="19">
        <f t="shared" si="0"/>
        <v>0</v>
      </c>
    </row>
    <row r="51" spans="1:8" ht="35.25" customHeight="1" x14ac:dyDescent="0.25">
      <c r="A51" s="15">
        <v>32</v>
      </c>
      <c r="B51" s="16"/>
      <c r="C51" s="15"/>
      <c r="D51" s="17"/>
      <c r="E51" s="18"/>
      <c r="F51" s="19"/>
      <c r="G51" s="19"/>
      <c r="H51" s="19">
        <f t="shared" si="0"/>
        <v>0</v>
      </c>
    </row>
    <row r="52" spans="1:8" ht="35.25" customHeight="1" x14ac:dyDescent="0.25">
      <c r="A52" s="15">
        <v>33</v>
      </c>
      <c r="B52" s="16"/>
      <c r="C52" s="15"/>
      <c r="D52" s="17"/>
      <c r="E52" s="18"/>
      <c r="F52" s="19"/>
      <c r="G52" s="19"/>
      <c r="H52" s="19">
        <f t="shared" si="0"/>
        <v>0</v>
      </c>
    </row>
    <row r="53" spans="1:8" ht="35.25" customHeight="1" x14ac:dyDescent="0.25">
      <c r="A53" s="15">
        <v>34</v>
      </c>
      <c r="B53" s="16"/>
      <c r="C53" s="15"/>
      <c r="D53" s="17"/>
      <c r="E53" s="18"/>
      <c r="F53" s="19"/>
      <c r="G53" s="19"/>
      <c r="H53" s="19">
        <f t="shared" si="0"/>
        <v>0</v>
      </c>
    </row>
    <row r="54" spans="1:8" ht="35.25" customHeight="1" x14ac:dyDescent="0.25">
      <c r="A54" s="15">
        <v>35</v>
      </c>
      <c r="B54" s="16"/>
      <c r="C54" s="15"/>
      <c r="D54" s="17"/>
      <c r="E54" s="18"/>
      <c r="F54" s="19"/>
      <c r="G54" s="19"/>
      <c r="H54" s="19">
        <f t="shared" si="0"/>
        <v>0</v>
      </c>
    </row>
    <row r="55" spans="1:8" ht="35.25" customHeight="1" x14ac:dyDescent="0.25">
      <c r="A55" s="15">
        <v>36</v>
      </c>
      <c r="B55" s="16"/>
      <c r="C55" s="15"/>
      <c r="D55" s="17"/>
      <c r="E55" s="18"/>
      <c r="F55" s="19"/>
      <c r="G55" s="19"/>
      <c r="H55" s="19">
        <f t="shared" si="0"/>
        <v>0</v>
      </c>
    </row>
    <row r="56" spans="1:8" ht="35.25" customHeight="1" x14ac:dyDescent="0.25">
      <c r="A56" s="15">
        <v>37</v>
      </c>
      <c r="B56" s="16"/>
      <c r="C56" s="15"/>
      <c r="D56" s="17"/>
      <c r="E56" s="18"/>
      <c r="F56" s="19"/>
      <c r="G56" s="19"/>
      <c r="H56" s="19">
        <f t="shared" si="0"/>
        <v>0</v>
      </c>
    </row>
    <row r="57" spans="1:8" ht="35.25" customHeight="1" x14ac:dyDescent="0.25">
      <c r="A57" s="15">
        <v>38</v>
      </c>
      <c r="B57" s="16"/>
      <c r="C57" s="15"/>
      <c r="D57" s="17"/>
      <c r="E57" s="18"/>
      <c r="F57" s="19"/>
      <c r="G57" s="19"/>
      <c r="H57" s="19">
        <f t="shared" si="0"/>
        <v>0</v>
      </c>
    </row>
    <row r="58" spans="1:8" ht="35.25" customHeight="1" x14ac:dyDescent="0.25">
      <c r="A58" s="15">
        <v>39</v>
      </c>
      <c r="B58" s="21"/>
      <c r="C58" s="15"/>
      <c r="D58" s="17"/>
      <c r="E58" s="18"/>
      <c r="F58" s="19"/>
      <c r="G58" s="19"/>
      <c r="H58" s="19">
        <f t="shared" si="0"/>
        <v>0</v>
      </c>
    </row>
    <row r="59" spans="1:8" ht="35.25" customHeight="1" x14ac:dyDescent="0.25">
      <c r="A59" s="15">
        <v>40</v>
      </c>
      <c r="B59" s="16"/>
      <c r="C59" s="15"/>
      <c r="D59" s="17"/>
      <c r="E59" s="18"/>
      <c r="F59" s="19"/>
      <c r="G59" s="19"/>
      <c r="H59" s="19">
        <f t="shared" si="0"/>
        <v>0</v>
      </c>
    </row>
    <row r="60" spans="1:8" s="23" customFormat="1" ht="35.25" customHeight="1" x14ac:dyDescent="0.25">
      <c r="A60" s="35" t="s">
        <v>25</v>
      </c>
      <c r="B60" s="36"/>
      <c r="C60" s="36"/>
      <c r="D60" s="36"/>
      <c r="E60" s="37"/>
      <c r="F60" s="22">
        <f>SUM(F20:F59)</f>
        <v>1110580</v>
      </c>
      <c r="G60" s="22">
        <f>SUM(G20:G59)</f>
        <v>88846</v>
      </c>
      <c r="H60" s="22">
        <f>SUM(H20:H59)</f>
        <v>1199426</v>
      </c>
    </row>
    <row r="61" spans="1:8" s="23" customFormat="1" ht="35.25" customHeight="1" x14ac:dyDescent="0.25">
      <c r="A61" s="38" t="s">
        <v>90</v>
      </c>
      <c r="B61" s="39"/>
      <c r="C61" s="39"/>
      <c r="D61" s="39"/>
      <c r="E61" s="40"/>
      <c r="F61" s="24">
        <f>ROUND(F60*0.07,0)</f>
        <v>77741</v>
      </c>
      <c r="G61" s="24">
        <f>ROUND(F61*0.08,0)</f>
        <v>6219</v>
      </c>
      <c r="H61" s="24">
        <f>F61+G61</f>
        <v>83960</v>
      </c>
    </row>
    <row r="63" spans="1:8" s="1" customFormat="1" ht="16.5" x14ac:dyDescent="0.25">
      <c r="A63" s="41" t="s">
        <v>26</v>
      </c>
      <c r="B63" s="41"/>
      <c r="C63" s="41"/>
      <c r="D63" s="41"/>
      <c r="E63" s="41"/>
      <c r="F63" s="41"/>
      <c r="G63" s="41"/>
      <c r="H63" s="41"/>
    </row>
    <row r="64" spans="1:8" s="1" customFormat="1" ht="16.5" x14ac:dyDescent="0.25">
      <c r="D64" s="2"/>
      <c r="F64" s="3"/>
      <c r="G64" s="3"/>
      <c r="H64" s="3"/>
    </row>
    <row r="65" spans="1:8" s="1" customFormat="1" ht="16.5" x14ac:dyDescent="0.25">
      <c r="A65" s="4"/>
      <c r="B65" s="29" t="s">
        <v>27</v>
      </c>
      <c r="C65" s="29"/>
      <c r="D65" s="29"/>
      <c r="F65" s="30" t="s">
        <v>28</v>
      </c>
      <c r="G65" s="30"/>
      <c r="H65" s="30"/>
    </row>
    <row r="66" spans="1:8" s="1" customFormat="1" ht="16.5" x14ac:dyDescent="0.25">
      <c r="B66" s="31" t="s">
        <v>29</v>
      </c>
      <c r="C66" s="31"/>
      <c r="D66" s="31"/>
      <c r="F66" s="32" t="s">
        <v>29</v>
      </c>
      <c r="G66" s="32"/>
      <c r="H66" s="32"/>
    </row>
    <row r="67" spans="1:8" s="1" customFormat="1" ht="16.5" x14ac:dyDescent="0.25">
      <c r="D67" s="2"/>
      <c r="F67" s="3"/>
      <c r="G67" s="3"/>
      <c r="H67" s="3"/>
    </row>
  </sheetData>
  <mergeCells count="16">
    <mergeCell ref="A6:H6"/>
    <mergeCell ref="B1:D1"/>
    <mergeCell ref="E1:H1"/>
    <mergeCell ref="B2:D2"/>
    <mergeCell ref="E2:H2"/>
    <mergeCell ref="E4:H4"/>
    <mergeCell ref="B65:D65"/>
    <mergeCell ref="F65:H65"/>
    <mergeCell ref="B66:D66"/>
    <mergeCell ref="F66:H66"/>
    <mergeCell ref="A7:H7"/>
    <mergeCell ref="C17:D17"/>
    <mergeCell ref="E17:F17"/>
    <mergeCell ref="A60:E60"/>
    <mergeCell ref="A61:E61"/>
    <mergeCell ref="A63:H63"/>
  </mergeCells>
  <printOptions horizontalCentered="1"/>
  <pageMargins left="0.7" right="0.7" top="0.5" bottom="0.5" header="0.3" footer="0.3"/>
  <pageSetup paperSize="9" scale="45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zoomScaleNormal="100" workbookViewId="0"/>
  </sheetViews>
  <sheetFormatPr defaultColWidth="9.140625" defaultRowHeight="15.75" x14ac:dyDescent="0.25"/>
  <cols>
    <col min="1" max="1" width="6.140625" style="20" customWidth="1"/>
    <col min="2" max="2" width="13" style="20" customWidth="1"/>
    <col min="3" max="3" width="14.42578125" style="20" customWidth="1"/>
    <col min="4" max="4" width="15.85546875" style="25" customWidth="1"/>
    <col min="5" max="5" width="48.140625" style="20" customWidth="1"/>
    <col min="6" max="6" width="17.7109375" style="26" customWidth="1"/>
    <col min="7" max="7" width="15" style="26" customWidth="1"/>
    <col min="8" max="8" width="18.7109375" style="26" customWidth="1"/>
    <col min="9" max="9" width="23.7109375" style="20" customWidth="1"/>
    <col min="10" max="16384" width="9.140625" style="20"/>
  </cols>
  <sheetData>
    <row r="1" spans="1:10" s="1" customFormat="1" ht="16.5" x14ac:dyDescent="0.25">
      <c r="B1" s="42" t="s">
        <v>0</v>
      </c>
      <c r="C1" s="42"/>
      <c r="D1" s="42"/>
      <c r="E1" s="43" t="s">
        <v>1</v>
      </c>
      <c r="F1" s="43"/>
      <c r="G1" s="43"/>
      <c r="H1" s="43"/>
    </row>
    <row r="2" spans="1:10" s="1" customFormat="1" ht="16.5" x14ac:dyDescent="0.25">
      <c r="B2" s="42" t="s">
        <v>2</v>
      </c>
      <c r="C2" s="42"/>
      <c r="D2" s="42"/>
      <c r="E2" s="43" t="s">
        <v>3</v>
      </c>
      <c r="F2" s="43"/>
      <c r="G2" s="43"/>
      <c r="H2" s="43"/>
    </row>
    <row r="3" spans="1:10" s="1" customFormat="1" ht="27" customHeight="1" x14ac:dyDescent="0.25">
      <c r="D3" s="2"/>
      <c r="F3" s="3"/>
      <c r="G3" s="3"/>
      <c r="H3" s="3"/>
    </row>
    <row r="4" spans="1:10" s="1" customFormat="1" ht="16.5" x14ac:dyDescent="0.25">
      <c r="D4" s="2"/>
      <c r="E4" s="44" t="s">
        <v>88</v>
      </c>
      <c r="F4" s="44"/>
      <c r="G4" s="44"/>
      <c r="H4" s="44"/>
    </row>
    <row r="5" spans="1:10" s="1" customFormat="1" ht="16.5" x14ac:dyDescent="0.25">
      <c r="D5" s="2"/>
      <c r="F5" s="3"/>
      <c r="G5" s="3"/>
      <c r="H5" s="3"/>
    </row>
    <row r="6" spans="1:10" s="1" customFormat="1" ht="16.5" x14ac:dyDescent="0.25">
      <c r="A6" s="29" t="s">
        <v>4</v>
      </c>
      <c r="B6" s="29"/>
      <c r="C6" s="29"/>
      <c r="D6" s="29"/>
      <c r="E6" s="29"/>
      <c r="F6" s="29"/>
      <c r="G6" s="29"/>
      <c r="H6" s="29"/>
    </row>
    <row r="7" spans="1:10" s="4" customFormat="1" ht="18.75" customHeight="1" x14ac:dyDescent="0.3">
      <c r="A7" s="33" t="s">
        <v>98</v>
      </c>
      <c r="B7" s="33"/>
      <c r="C7" s="33"/>
      <c r="D7" s="33"/>
      <c r="E7" s="33"/>
      <c r="F7" s="33"/>
      <c r="G7" s="33"/>
      <c r="H7" s="33"/>
    </row>
    <row r="8" spans="1:10" s="1" customFormat="1" ht="16.5" x14ac:dyDescent="0.25">
      <c r="D8" s="2"/>
      <c r="F8" s="3"/>
      <c r="G8" s="3"/>
      <c r="H8" s="3"/>
    </row>
    <row r="9" spans="1:10" s="7" customFormat="1" ht="22.5" customHeight="1" x14ac:dyDescent="0.25">
      <c r="A9" s="5" t="s">
        <v>5</v>
      </c>
      <c r="B9" s="5"/>
      <c r="C9" s="5" t="s">
        <v>6</v>
      </c>
      <c r="D9" s="6"/>
      <c r="F9" s="8"/>
      <c r="G9" s="8"/>
      <c r="H9" s="8"/>
    </row>
    <row r="10" spans="1:10" s="7" customFormat="1" ht="22.5" customHeight="1" x14ac:dyDescent="0.25">
      <c r="A10" s="7" t="s">
        <v>7</v>
      </c>
      <c r="C10" s="9" t="s">
        <v>8</v>
      </c>
      <c r="D10" s="6"/>
      <c r="F10" s="8"/>
      <c r="G10" s="8"/>
      <c r="H10" s="8"/>
    </row>
    <row r="11" spans="1:10" s="7" customFormat="1" ht="22.5" customHeight="1" x14ac:dyDescent="0.25">
      <c r="A11" s="7" t="s">
        <v>9</v>
      </c>
      <c r="C11" s="7" t="s">
        <v>10</v>
      </c>
      <c r="D11" s="6"/>
      <c r="F11" s="8"/>
      <c r="G11" s="8"/>
      <c r="H11" s="8"/>
    </row>
    <row r="12" spans="1:10" s="7" customFormat="1" ht="22.5" customHeight="1" x14ac:dyDescent="0.25">
      <c r="A12" s="7" t="s">
        <v>11</v>
      </c>
      <c r="C12" s="7" t="s">
        <v>12</v>
      </c>
      <c r="D12" s="6"/>
      <c r="E12" s="10" t="s">
        <v>13</v>
      </c>
      <c r="F12" s="8"/>
      <c r="G12" s="8"/>
      <c r="H12" s="8"/>
    </row>
    <row r="13" spans="1:10" s="7" customFormat="1" ht="22.5" customHeight="1" x14ac:dyDescent="0.25">
      <c r="A13" s="5"/>
      <c r="B13" s="5"/>
      <c r="C13" s="5"/>
      <c r="D13" s="6"/>
      <c r="F13" s="8"/>
      <c r="G13" s="8"/>
      <c r="H13" s="8"/>
    </row>
    <row r="14" spans="1:10" s="7" customFormat="1" ht="22.5" customHeight="1" x14ac:dyDescent="0.25">
      <c r="A14" s="5" t="s">
        <v>14</v>
      </c>
      <c r="B14" s="5"/>
      <c r="C14" s="5" t="str">
        <f>+VLOOKUP(J14,'Danh sách CN'!A:D,2,0)</f>
        <v>CÔNG TY CỔ PHẦN TRUNG TÂM THƯƠNG MẠI LOTTE VIỆT NAM</v>
      </c>
      <c r="D14" s="6"/>
      <c r="F14" s="8"/>
      <c r="G14" s="8"/>
      <c r="H14" s="8"/>
      <c r="J14" s="7" t="s">
        <v>68</v>
      </c>
    </row>
    <row r="15" spans="1:10" s="7" customFormat="1" ht="22.5" customHeight="1" x14ac:dyDescent="0.25">
      <c r="A15" s="7" t="s">
        <v>7</v>
      </c>
      <c r="C15" s="9" t="str">
        <f>+VLOOKUP(J14,'Danh sách CN'!A:D,3,0)</f>
        <v>0304741634</v>
      </c>
      <c r="D15" s="6"/>
      <c r="F15" s="8"/>
      <c r="G15" s="8"/>
      <c r="H15" s="8"/>
    </row>
    <row r="16" spans="1:10" s="7" customFormat="1" ht="22.5" customHeight="1" x14ac:dyDescent="0.25">
      <c r="A16" s="7" t="s">
        <v>9</v>
      </c>
      <c r="C16" s="9" t="str">
        <f>+VLOOKUP(J14,'Danh sách CN'!A:D,4,0)</f>
        <v>Số 469, Đường Nguyễn Hữu Thọ, Phường Tân Hưng, Thành phố Hồ Chí Minh, Việt Nam</v>
      </c>
      <c r="D16" s="6"/>
      <c r="F16" s="8"/>
      <c r="G16" s="8"/>
      <c r="H16" s="8"/>
    </row>
    <row r="17" spans="1:8" s="7" customFormat="1" ht="22.5" customHeight="1" x14ac:dyDescent="0.25">
      <c r="A17" s="7" t="s">
        <v>11</v>
      </c>
      <c r="C17" s="34"/>
      <c r="D17" s="34"/>
      <c r="E17" s="34" t="s">
        <v>16</v>
      </c>
      <c r="F17" s="34"/>
      <c r="G17" s="8"/>
      <c r="H17" s="8"/>
    </row>
    <row r="19" spans="1:8" s="14" customFormat="1" ht="44.25" customHeight="1" x14ac:dyDescent="0.25">
      <c r="A19" s="11" t="s">
        <v>17</v>
      </c>
      <c r="B19" s="11" t="s">
        <v>18</v>
      </c>
      <c r="C19" s="11" t="s">
        <v>19</v>
      </c>
      <c r="D19" s="12" t="s">
        <v>20</v>
      </c>
      <c r="E19" s="11" t="s">
        <v>21</v>
      </c>
      <c r="F19" s="13" t="s">
        <v>22</v>
      </c>
      <c r="G19" s="13" t="s">
        <v>23</v>
      </c>
      <c r="H19" s="13" t="s">
        <v>24</v>
      </c>
    </row>
    <row r="20" spans="1:8" ht="35.25" customHeight="1" x14ac:dyDescent="0.25">
      <c r="A20" s="15">
        <v>1</v>
      </c>
      <c r="B20" s="16" t="s">
        <v>99</v>
      </c>
      <c r="C20" s="15" t="s">
        <v>89</v>
      </c>
      <c r="D20" s="17">
        <v>45798</v>
      </c>
      <c r="E20" s="18" t="s">
        <v>69</v>
      </c>
      <c r="F20" s="19">
        <v>1110580</v>
      </c>
      <c r="G20" s="19">
        <v>88846</v>
      </c>
      <c r="H20" s="19">
        <f>+F20+G20</f>
        <v>1199426</v>
      </c>
    </row>
    <row r="21" spans="1:8" ht="35.25" customHeight="1" x14ac:dyDescent="0.25">
      <c r="A21" s="15">
        <v>2</v>
      </c>
      <c r="B21" s="16" t="s">
        <v>100</v>
      </c>
      <c r="C21" s="15" t="s">
        <v>89</v>
      </c>
      <c r="D21" s="17">
        <v>45798</v>
      </c>
      <c r="E21" s="18" t="s">
        <v>69</v>
      </c>
      <c r="F21" s="19">
        <v>1190660</v>
      </c>
      <c r="G21" s="19">
        <v>95253</v>
      </c>
      <c r="H21" s="19">
        <f t="shared" ref="H21:H23" si="0">+F21+G21</f>
        <v>1285913</v>
      </c>
    </row>
    <row r="22" spans="1:8" ht="35.25" customHeight="1" x14ac:dyDescent="0.25">
      <c r="A22" s="15">
        <v>3</v>
      </c>
      <c r="B22" s="16" t="s">
        <v>101</v>
      </c>
      <c r="C22" s="15" t="s">
        <v>89</v>
      </c>
      <c r="D22" s="17">
        <v>45804</v>
      </c>
      <c r="E22" s="18" t="s">
        <v>69</v>
      </c>
      <c r="F22" s="19">
        <v>1072050</v>
      </c>
      <c r="G22" s="19">
        <v>85764</v>
      </c>
      <c r="H22" s="19">
        <f t="shared" si="0"/>
        <v>1157814</v>
      </c>
    </row>
    <row r="23" spans="1:8" ht="35.25" customHeight="1" x14ac:dyDescent="0.25">
      <c r="A23" s="15">
        <v>4</v>
      </c>
      <c r="B23" s="16" t="s">
        <v>102</v>
      </c>
      <c r="C23" s="15" t="s">
        <v>89</v>
      </c>
      <c r="D23" s="17">
        <v>45804</v>
      </c>
      <c r="E23" s="18" t="s">
        <v>69</v>
      </c>
      <c r="F23" s="19">
        <v>1150620</v>
      </c>
      <c r="G23" s="19">
        <v>92050</v>
      </c>
      <c r="H23" s="19">
        <f t="shared" si="0"/>
        <v>1242670</v>
      </c>
    </row>
    <row r="24" spans="1:8" s="23" customFormat="1" ht="35.25" customHeight="1" x14ac:dyDescent="0.25">
      <c r="A24" s="35" t="s">
        <v>25</v>
      </c>
      <c r="B24" s="36"/>
      <c r="C24" s="36"/>
      <c r="D24" s="36"/>
      <c r="E24" s="37"/>
      <c r="F24" s="22">
        <f>SUM(F20:F23)</f>
        <v>4523910</v>
      </c>
      <c r="G24" s="22">
        <f>SUM(G20:G23)</f>
        <v>361913</v>
      </c>
      <c r="H24" s="22">
        <f>SUM(H20:H23)</f>
        <v>4885823</v>
      </c>
    </row>
    <row r="25" spans="1:8" s="23" customFormat="1" ht="35.25" customHeight="1" x14ac:dyDescent="0.25">
      <c r="A25" s="38" t="s">
        <v>97</v>
      </c>
      <c r="B25" s="39"/>
      <c r="C25" s="39"/>
      <c r="D25" s="39"/>
      <c r="E25" s="40"/>
      <c r="F25" s="24">
        <f>ROUND(F24*0.005,0)</f>
        <v>22620</v>
      </c>
      <c r="G25" s="24">
        <f>ROUND(F25*0.08,0)</f>
        <v>1810</v>
      </c>
      <c r="H25" s="24">
        <f>F25+G25</f>
        <v>24430</v>
      </c>
    </row>
    <row r="27" spans="1:8" s="1" customFormat="1" ht="16.5" x14ac:dyDescent="0.25">
      <c r="A27" s="41" t="s">
        <v>26</v>
      </c>
      <c r="B27" s="41"/>
      <c r="C27" s="41"/>
      <c r="D27" s="41"/>
      <c r="E27" s="41"/>
      <c r="F27" s="41"/>
      <c r="G27" s="41"/>
      <c r="H27" s="41"/>
    </row>
    <row r="28" spans="1:8" s="1" customFormat="1" ht="16.5" x14ac:dyDescent="0.25">
      <c r="D28" s="2"/>
      <c r="F28" s="3"/>
      <c r="G28" s="3"/>
      <c r="H28" s="3"/>
    </row>
    <row r="29" spans="1:8" s="1" customFormat="1" ht="16.5" x14ac:dyDescent="0.25">
      <c r="A29" s="4"/>
      <c r="B29" s="29" t="s">
        <v>27</v>
      </c>
      <c r="C29" s="29"/>
      <c r="D29" s="29"/>
      <c r="F29" s="30" t="s">
        <v>28</v>
      </c>
      <c r="G29" s="30"/>
      <c r="H29" s="30"/>
    </row>
    <row r="30" spans="1:8" s="1" customFormat="1" ht="16.5" x14ac:dyDescent="0.25">
      <c r="B30" s="31" t="s">
        <v>29</v>
      </c>
      <c r="C30" s="31"/>
      <c r="D30" s="31"/>
      <c r="F30" s="32" t="s">
        <v>29</v>
      </c>
      <c r="G30" s="32"/>
      <c r="H30" s="32"/>
    </row>
    <row r="31" spans="1:8" s="1" customFormat="1" ht="16.5" x14ac:dyDescent="0.25">
      <c r="D31" s="2"/>
      <c r="F31" s="3"/>
      <c r="G31" s="3"/>
      <c r="H31" s="3"/>
    </row>
  </sheetData>
  <mergeCells count="16">
    <mergeCell ref="A6:H6"/>
    <mergeCell ref="B1:D1"/>
    <mergeCell ref="E1:H1"/>
    <mergeCell ref="B2:D2"/>
    <mergeCell ref="E2:H2"/>
    <mergeCell ref="E4:H4"/>
    <mergeCell ref="B29:D29"/>
    <mergeCell ref="F29:H29"/>
    <mergeCell ref="B30:D30"/>
    <mergeCell ref="F30:H30"/>
    <mergeCell ref="A7:H7"/>
    <mergeCell ref="C17:D17"/>
    <mergeCell ref="E17:F17"/>
    <mergeCell ref="A24:E24"/>
    <mergeCell ref="A25:E25"/>
    <mergeCell ref="A27:H27"/>
  </mergeCells>
  <printOptions horizontalCentered="1"/>
  <pageMargins left="0.7" right="0.7" top="0.5" bottom="0.5" header="0.3" footer="0.3"/>
  <pageSetup paperSize="9" scale="58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A8" sqref="A8"/>
    </sheetView>
  </sheetViews>
  <sheetFormatPr defaultRowHeight="15" x14ac:dyDescent="0.25"/>
  <cols>
    <col min="1" max="1" width="9" bestFit="1" customWidth="1"/>
    <col min="2" max="2" width="74.140625" bestFit="1" customWidth="1"/>
    <col min="3" max="3" width="12.5703125" bestFit="1" customWidth="1"/>
    <col min="4" max="4" width="80.85546875" bestFit="1" customWidth="1"/>
  </cols>
  <sheetData>
    <row r="1" spans="1:4" ht="21" x14ac:dyDescent="0.25">
      <c r="A1" s="27" t="s">
        <v>30</v>
      </c>
      <c r="B1" s="27" t="s">
        <v>21</v>
      </c>
      <c r="C1" s="27" t="s">
        <v>31</v>
      </c>
      <c r="D1" s="27" t="s">
        <v>32</v>
      </c>
    </row>
    <row r="2" spans="1:4" x14ac:dyDescent="0.25">
      <c r="A2" s="28" t="s">
        <v>15</v>
      </c>
      <c r="B2" s="28" t="s">
        <v>33</v>
      </c>
      <c r="C2" s="28" t="s">
        <v>34</v>
      </c>
      <c r="D2" s="28" t="s">
        <v>35</v>
      </c>
    </row>
    <row r="3" spans="1:4" x14ac:dyDescent="0.25">
      <c r="A3" s="28" t="s">
        <v>36</v>
      </c>
      <c r="B3" s="28" t="s">
        <v>37</v>
      </c>
      <c r="C3" s="28" t="s">
        <v>38</v>
      </c>
      <c r="D3" s="28" t="s">
        <v>39</v>
      </c>
    </row>
    <row r="4" spans="1:4" x14ac:dyDescent="0.25">
      <c r="A4" s="28" t="s">
        <v>40</v>
      </c>
      <c r="B4" s="28" t="s">
        <v>41</v>
      </c>
      <c r="C4" s="28" t="s">
        <v>42</v>
      </c>
      <c r="D4" s="28" t="s">
        <v>43</v>
      </c>
    </row>
    <row r="5" spans="1:4" x14ac:dyDescent="0.25">
      <c r="A5" s="28" t="s">
        <v>44</v>
      </c>
      <c r="B5" s="28" t="s">
        <v>45</v>
      </c>
      <c r="C5" s="28" t="s">
        <v>46</v>
      </c>
      <c r="D5" s="28" t="s">
        <v>47</v>
      </c>
    </row>
    <row r="6" spans="1:4" x14ac:dyDescent="0.25">
      <c r="A6" s="28" t="s">
        <v>48</v>
      </c>
      <c r="B6" s="28" t="s">
        <v>49</v>
      </c>
      <c r="C6" s="28" t="s">
        <v>50</v>
      </c>
      <c r="D6" s="28" t="s">
        <v>51</v>
      </c>
    </row>
    <row r="7" spans="1:4" x14ac:dyDescent="0.25">
      <c r="A7" s="28" t="s">
        <v>52</v>
      </c>
      <c r="B7" s="28" t="s">
        <v>53</v>
      </c>
      <c r="C7" s="28" t="s">
        <v>54</v>
      </c>
      <c r="D7" s="28" t="s">
        <v>55</v>
      </c>
    </row>
    <row r="8" spans="1:4" x14ac:dyDescent="0.25">
      <c r="A8" s="28" t="s">
        <v>56</v>
      </c>
      <c r="B8" s="28" t="s">
        <v>57</v>
      </c>
      <c r="C8" s="28" t="s">
        <v>58</v>
      </c>
      <c r="D8" s="28" t="s">
        <v>59</v>
      </c>
    </row>
    <row r="9" spans="1:4" x14ac:dyDescent="0.25">
      <c r="A9" s="28" t="s">
        <v>60</v>
      </c>
      <c r="B9" s="28" t="s">
        <v>61</v>
      </c>
      <c r="C9" s="28" t="s">
        <v>62</v>
      </c>
      <c r="D9" s="28" t="s">
        <v>63</v>
      </c>
    </row>
    <row r="10" spans="1:4" x14ac:dyDescent="0.25">
      <c r="A10" s="28" t="s">
        <v>64</v>
      </c>
      <c r="B10" s="28" t="s">
        <v>65</v>
      </c>
      <c r="C10" s="28" t="s">
        <v>66</v>
      </c>
      <c r="D10" s="28" t="s">
        <v>67</v>
      </c>
    </row>
    <row r="11" spans="1:4" x14ac:dyDescent="0.25">
      <c r="A11" s="28" t="s">
        <v>68</v>
      </c>
      <c r="B11" s="28" t="s">
        <v>69</v>
      </c>
      <c r="C11" s="28" t="s">
        <v>70</v>
      </c>
      <c r="D11" s="28" t="s">
        <v>71</v>
      </c>
    </row>
    <row r="12" spans="1:4" x14ac:dyDescent="0.25">
      <c r="A12" s="28" t="s">
        <v>72</v>
      </c>
      <c r="B12" s="28" t="s">
        <v>73</v>
      </c>
      <c r="C12" s="28" t="s">
        <v>74</v>
      </c>
      <c r="D12" s="28" t="s">
        <v>75</v>
      </c>
    </row>
    <row r="13" spans="1:4" x14ac:dyDescent="0.25">
      <c r="A13" s="28" t="s">
        <v>76</v>
      </c>
      <c r="B13" s="28" t="s">
        <v>77</v>
      </c>
      <c r="C13" s="28" t="s">
        <v>78</v>
      </c>
      <c r="D13" s="28" t="s">
        <v>79</v>
      </c>
    </row>
    <row r="14" spans="1:4" x14ac:dyDescent="0.25">
      <c r="A14" s="28" t="s">
        <v>80</v>
      </c>
      <c r="B14" s="28" t="s">
        <v>81</v>
      </c>
      <c r="C14" s="28" t="s">
        <v>82</v>
      </c>
      <c r="D14" s="28" t="s">
        <v>83</v>
      </c>
    </row>
    <row r="15" spans="1:4" x14ac:dyDescent="0.25">
      <c r="A15" s="28" t="s">
        <v>84</v>
      </c>
      <c r="B15" s="28" t="s">
        <v>85</v>
      </c>
      <c r="C15" s="28" t="s">
        <v>86</v>
      </c>
      <c r="D15" s="28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22</vt:i4>
      </vt:variant>
    </vt:vector>
  </HeadingPairs>
  <TitlesOfParts>
    <vt:vector size="35" baseType="lpstr">
      <vt:lpstr>TÂY HỒ</vt:lpstr>
      <vt:lpstr>VINH</vt:lpstr>
      <vt:lpstr>NHA TRANG</vt:lpstr>
      <vt:lpstr>GÒ VẤP</vt:lpstr>
      <vt:lpstr>CẦN THƠ</vt:lpstr>
      <vt:lpstr>TÂN BÌNH</vt:lpstr>
      <vt:lpstr>VŨNG TÀU</vt:lpstr>
      <vt:lpstr>BA ĐÌNH</vt:lpstr>
      <vt:lpstr>BÌNH THUẬN</vt:lpstr>
      <vt:lpstr>BÌNH DƯƠNG</vt:lpstr>
      <vt:lpstr>PHÚ THỌ</vt:lpstr>
      <vt:lpstr>NAM SÀI GÒN</vt:lpstr>
      <vt:lpstr>Danh sách CN</vt:lpstr>
      <vt:lpstr>'BA ĐÌNH'!Print_Area</vt:lpstr>
      <vt:lpstr>'BÌNH DƯƠNG'!Print_Area</vt:lpstr>
      <vt:lpstr>'BÌNH THUẬN'!Print_Area</vt:lpstr>
      <vt:lpstr>'CẦN THƠ'!Print_Area</vt:lpstr>
      <vt:lpstr>'GÒ VẤP'!Print_Area</vt:lpstr>
      <vt:lpstr>'NAM SÀI GÒN'!Print_Area</vt:lpstr>
      <vt:lpstr>'NHA TRANG'!Print_Area</vt:lpstr>
      <vt:lpstr>'TÂY HỒ'!Print_Area</vt:lpstr>
      <vt:lpstr>VINH!Print_Area</vt:lpstr>
      <vt:lpstr>'VŨNG TÀU'!Print_Area</vt:lpstr>
      <vt:lpstr>'BA ĐÌNH'!Print_Titles</vt:lpstr>
      <vt:lpstr>'BÌNH DƯƠNG'!Print_Titles</vt:lpstr>
      <vt:lpstr>'BÌNH THUẬN'!Print_Titles</vt:lpstr>
      <vt:lpstr>'CẦN THƠ'!Print_Titles</vt:lpstr>
      <vt:lpstr>'GÒ VẤP'!Print_Titles</vt:lpstr>
      <vt:lpstr>'NAM SÀI GÒN'!Print_Titles</vt:lpstr>
      <vt:lpstr>'NHA TRANG'!Print_Titles</vt:lpstr>
      <vt:lpstr>'PHÚ THỌ'!Print_Titles</vt:lpstr>
      <vt:lpstr>'TÂN BÌNH'!Print_Titles</vt:lpstr>
      <vt:lpstr>'TÂY HỒ'!Print_Titles</vt:lpstr>
      <vt:lpstr>VINH!Print_Titles</vt:lpstr>
      <vt:lpstr>'VŨNG TÀU'!Print_Titles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2025-08-26T06:27:12Z</cp:lastPrinted>
  <dcterms:created xsi:type="dcterms:W3CDTF">2025-08-25T10:30:23Z</dcterms:created>
  <dcterms:modified xsi:type="dcterms:W3CDTF">2025-08-26T08:57:05Z</dcterms:modified>
</cp:coreProperties>
</file>