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"/>
    </mc:Choice>
  </mc:AlternateContent>
  <bookViews>
    <workbookView xWindow="0" yWindow="0" windowWidth="20490" windowHeight="7530" activeTab="1"/>
  </bookViews>
  <sheets>
    <sheet name="2023" sheetId="1" r:id="rId1"/>
    <sheet name="Sheet1" sheetId="2" r:id="rId2"/>
  </sheets>
  <definedNames>
    <definedName name="_xlnm._FilterDatabase" localSheetId="0" hidden="1">'2023'!$A$1:$Q$80</definedName>
    <definedName name="_xlnm._FilterDatabase" localSheetId="1" hidden="1">Sheet1!$A$1:$F$16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S2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W3" i="1"/>
  <c r="V3" i="1"/>
  <c r="W2" i="1"/>
  <c r="V2" i="1"/>
  <c r="S15" i="1" l="1"/>
  <c r="S14" i="1"/>
  <c r="S13" i="1"/>
  <c r="S12" i="1"/>
  <c r="S11" i="1"/>
  <c r="S10" i="1"/>
  <c r="S9" i="1"/>
  <c r="S8" i="1"/>
  <c r="S7" i="1"/>
  <c r="S6" i="1"/>
  <c r="S5" i="1"/>
  <c r="S4" i="1"/>
  <c r="S3" i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2" i="1"/>
  <c r="M80" i="1"/>
  <c r="L80" i="1"/>
  <c r="N80" i="1"/>
</calcChain>
</file>

<file path=xl/sharedStrings.xml><?xml version="1.0" encoding="utf-8"?>
<sst xmlns="http://schemas.openxmlformats.org/spreadsheetml/2006/main" count="1051" uniqueCount="202">
  <si>
    <t>NO</t>
  </si>
  <si>
    <t>Store CD</t>
  </si>
  <si>
    <t>Store Name</t>
  </si>
  <si>
    <t>Vendor CD</t>
  </si>
  <si>
    <t>Vendor Name</t>
  </si>
  <si>
    <t>Write Date</t>
  </si>
  <si>
    <t>Invoice Date</t>
  </si>
  <si>
    <t>Tax No</t>
  </si>
  <si>
    <t>Invoice No</t>
  </si>
  <si>
    <t>Deduct Name</t>
  </si>
  <si>
    <t>Deduct Cause</t>
  </si>
  <si>
    <t>Pay Amt</t>
  </si>
  <si>
    <t>Vat Amt</t>
  </si>
  <si>
    <t>Total Amt</t>
  </si>
  <si>
    <t>Payment Date</t>
  </si>
  <si>
    <t>Note</t>
  </si>
  <si>
    <t>1</t>
  </si>
  <si>
    <t>01016</t>
  </si>
  <si>
    <t>Vinh</t>
  </si>
  <si>
    <t>005820</t>
  </si>
  <si>
    <t>CONG TY TNHH MTV TM VA DV NGOC THOM</t>
  </si>
  <si>
    <t/>
  </si>
  <si>
    <t>202212 Auto Deduct</t>
  </si>
  <si>
    <t>20230110</t>
  </si>
  <si>
    <t>2</t>
  </si>
  <si>
    <t>3</t>
  </si>
  <si>
    <t>4</t>
  </si>
  <si>
    <t>6</t>
  </si>
  <si>
    <t>Basic discount - Auto</t>
  </si>
  <si>
    <t>NCC xuất hóa đơn</t>
  </si>
  <si>
    <t>8</t>
  </si>
  <si>
    <t>9</t>
  </si>
  <si>
    <t>01014</t>
  </si>
  <si>
    <t>Cau Giay</t>
  </si>
  <si>
    <t>10</t>
  </si>
  <si>
    <t>13</t>
  </si>
  <si>
    <t>14</t>
  </si>
  <si>
    <t>01013</t>
  </si>
  <si>
    <t>Nha trang</t>
  </si>
  <si>
    <t>16</t>
  </si>
  <si>
    <t>17</t>
  </si>
  <si>
    <t>18</t>
  </si>
  <si>
    <t>19</t>
  </si>
  <si>
    <t>21</t>
  </si>
  <si>
    <t>23</t>
  </si>
  <si>
    <t>01012</t>
  </si>
  <si>
    <t>Go Vap</t>
  </si>
  <si>
    <t>24</t>
  </si>
  <si>
    <t>25</t>
  </si>
  <si>
    <t>26</t>
  </si>
  <si>
    <t>27</t>
  </si>
  <si>
    <t>30</t>
  </si>
  <si>
    <t>32</t>
  </si>
  <si>
    <t>01011</t>
  </si>
  <si>
    <t>Can Tho</t>
  </si>
  <si>
    <t>35</t>
  </si>
  <si>
    <t>20221130 auto calc diff</t>
  </si>
  <si>
    <t>36</t>
  </si>
  <si>
    <t>38</t>
  </si>
  <si>
    <t>39</t>
  </si>
  <si>
    <t>40</t>
  </si>
  <si>
    <t>43</t>
  </si>
  <si>
    <t>44</t>
  </si>
  <si>
    <t>45</t>
  </si>
  <si>
    <t>01009</t>
  </si>
  <si>
    <t>Vung Tau</t>
  </si>
  <si>
    <t>48</t>
  </si>
  <si>
    <t>49</t>
  </si>
  <si>
    <t>50</t>
  </si>
  <si>
    <t>52</t>
  </si>
  <si>
    <t>53</t>
  </si>
  <si>
    <t>54</t>
  </si>
  <si>
    <t>55</t>
  </si>
  <si>
    <t>01008</t>
  </si>
  <si>
    <t>Hanoi center</t>
  </si>
  <si>
    <t>57</t>
  </si>
  <si>
    <t>58</t>
  </si>
  <si>
    <t>59</t>
  </si>
  <si>
    <t>60</t>
  </si>
  <si>
    <t>61</t>
  </si>
  <si>
    <t>63</t>
  </si>
  <si>
    <t>01006</t>
  </si>
  <si>
    <t>Phan Thiet</t>
  </si>
  <si>
    <t>66</t>
  </si>
  <si>
    <t>67</t>
  </si>
  <si>
    <t>69</t>
  </si>
  <si>
    <t>70</t>
  </si>
  <si>
    <t>74</t>
  </si>
  <si>
    <t>75</t>
  </si>
  <si>
    <t>77</t>
  </si>
  <si>
    <t>01005</t>
  </si>
  <si>
    <t>Binh Duong</t>
  </si>
  <si>
    <t>79</t>
  </si>
  <si>
    <t>80</t>
  </si>
  <si>
    <t>81</t>
  </si>
  <si>
    <t>82</t>
  </si>
  <si>
    <t>85</t>
  </si>
  <si>
    <t>01002</t>
  </si>
  <si>
    <t>Phu Tho</t>
  </si>
  <si>
    <t>88</t>
  </si>
  <si>
    <t>89</t>
  </si>
  <si>
    <t>90</t>
  </si>
  <si>
    <t>01001</t>
  </si>
  <si>
    <t>Nam Sai Gon</t>
  </si>
  <si>
    <t>95</t>
  </si>
  <si>
    <t>97</t>
  </si>
  <si>
    <t>98</t>
  </si>
  <si>
    <t>100</t>
  </si>
  <si>
    <t>20230210</t>
  </si>
  <si>
    <t>202301 Auto Deduct</t>
  </si>
  <si>
    <t>20230315</t>
  </si>
  <si>
    <t>202302 Auto Deduct</t>
  </si>
  <si>
    <t>Rebate Volume - Manual(10%)</t>
  </si>
  <si>
    <t xml:space="preserve"> CHIET KHAU THEO D.SO NAM 2022 - D.SO: 89,220,468 x 2%</t>
  </si>
  <si>
    <t>20230428</t>
  </si>
  <si>
    <t>202303 Auto Deduct</t>
  </si>
  <si>
    <t xml:space="preserve"> CHIET KHAU THEO D.SO NAM 2022 - D.SO: 11,311,264 x 2%</t>
  </si>
  <si>
    <t xml:space="preserve"> CHIET KHAU THEO D.SO NAM 2022 - D.SO: 114,417,565 x 2%</t>
  </si>
  <si>
    <t xml:space="preserve"> CHIET KHAU THEO D.SO NAM 2022 - D.SO: 190,706,303 x 2%</t>
  </si>
  <si>
    <t xml:space="preserve"> CHIET KHAU THEO D.SO NAM 2022 - D.SO: 90,411,893 x 2%</t>
  </si>
  <si>
    <t xml:space="preserve"> CHIET KHAU THEO D.SO NAM 2022 - D.SO: 103,278,604 x 2%</t>
  </si>
  <si>
    <t xml:space="preserve"> CHIET KHAU THEO D.SO NAM 2022 - D.SO: 96,089,363 x 2%</t>
  </si>
  <si>
    <t xml:space="preserve"> CHIET KHAU THEO D.SO NAM 2022 - D.SO: 62,014,151 x 2%</t>
  </si>
  <si>
    <t xml:space="preserve"> CHIET KHAU THEO D.SO NAM 2022 - D.SO: 43,722,989 x 2%</t>
  </si>
  <si>
    <t xml:space="preserve"> CHIET KHAU THEO D.SO NAM 2022 - D.SO: 30,096,701 x 2%</t>
  </si>
  <si>
    <t xml:space="preserve"> CHIET KHAU THEO D.SO NAM 2022 - D.SO: 183,179,879 x 2%</t>
  </si>
  <si>
    <t>202304 Auto Deduct</t>
  </si>
  <si>
    <t>20230510</t>
  </si>
  <si>
    <t>202305 Auto Deduct</t>
  </si>
  <si>
    <t>20230609</t>
  </si>
  <si>
    <t>VAT</t>
  </si>
  <si>
    <t>Code</t>
  </si>
  <si>
    <t>Store</t>
  </si>
  <si>
    <t>Mail kế toán kho</t>
  </si>
  <si>
    <t>NAM SÀI GÒN</t>
  </si>
  <si>
    <t>Phú Thọ</t>
  </si>
  <si>
    <t>accphutho@lotte.vn</t>
  </si>
  <si>
    <t>Đồng Nai</t>
  </si>
  <si>
    <t>tuanma@lotte.vn</t>
  </si>
  <si>
    <t>Đà Nẵng</t>
  </si>
  <si>
    <t>nghiltt@lotte.vn</t>
  </si>
  <si>
    <t>Bình Dương</t>
  </si>
  <si>
    <t>Phan Thiết</t>
  </si>
  <si>
    <t>Hanoi Center</t>
  </si>
  <si>
    <t>hienpt1@lotte.vn</t>
  </si>
  <si>
    <t>Vũng Tàu</t>
  </si>
  <si>
    <t>lanttn@lotte.vn</t>
  </si>
  <si>
    <t>Tân Bình</t>
  </si>
  <si>
    <t>nguyenntb@lotte.vn</t>
  </si>
  <si>
    <t>Cần Thơ</t>
  </si>
  <si>
    <t>minhtc@lotte.vn</t>
  </si>
  <si>
    <t>Gò Vấp</t>
  </si>
  <si>
    <t>tenantgvp@lotte.vn</t>
  </si>
  <si>
    <t>Nha Trang</t>
  </si>
  <si>
    <t>ngocnth@lotte.vn</t>
  </si>
  <si>
    <t>Cầu Giấy</t>
  </si>
  <si>
    <t>phuongnt@lotte.vn</t>
  </si>
  <si>
    <t>NTG Gold Coast</t>
  </si>
  <si>
    <t>tuyentmk@lotte.vn</t>
  </si>
  <si>
    <t>vihhoadonchietkhau@lotte.vn</t>
  </si>
  <si>
    <t>Tên KH</t>
  </si>
  <si>
    <t>Mã KH</t>
  </si>
  <si>
    <t>LOTTE</t>
  </si>
  <si>
    <t>CÔNG TY CỔ PHẦN TRUNG TÂM THƯƠNG MẠI LOTTE VIỆT NAM</t>
  </si>
  <si>
    <t>LOTTE-003</t>
  </si>
  <si>
    <t>CÔNG TY CỔ PHẦN TRUNG TÂM THƯƠNG MẠI LOTTE VIỆT NAM - CHI NHÁNH BÌNH DƯƠNG</t>
  </si>
  <si>
    <t>LOTTE-002</t>
  </si>
  <si>
    <t>CÔNG TY CỔ PHẦN TRUNG TÂM THƯƠNG MẠI LOTTE VIỆT NAM - CHI NHÁNH BÌNH THUẬN</t>
  </si>
  <si>
    <t>LOTTE-008</t>
  </si>
  <si>
    <t>CÔNG TY CỔ PHẦN TRUNG TÂM THƯƠNG MẠI LOTTE VIỆT NAM - CHI NHÁNH BA ĐÌNH</t>
  </si>
  <si>
    <t>LOTTE-005</t>
  </si>
  <si>
    <t>CÔNG TY CỔ PHẦN TRUNG TÂM THƯƠNG MẠI LOTTE VIỆT NAM - CHI NHÁNH BÀ RỊA VŨNG TÀU</t>
  </si>
  <si>
    <t>LOTTE-007</t>
  </si>
  <si>
    <t>CÔNG TY CỔ PHẦN TRUNG TÂM THƯƠNG MẠI LOTTE VIỆT NAM - CHI NHÁNH CẦN THƠ</t>
  </si>
  <si>
    <t>LOTTE-010</t>
  </si>
  <si>
    <t>CÔNG TY CỔ PHẦN TRUNG TÂM THƯƠNG MẠI LOTTE VIỆT NAM - CHI NHÁNH GÒ VẤP</t>
  </si>
  <si>
    <t>LOTTE-011</t>
  </si>
  <si>
    <t>CÔNG TY CỔ PHẦN TRUNG TÂM THƯƠNG MẠI LOTTE VIỆT NAM - CHI NHÁNH NHA TRANG</t>
  </si>
  <si>
    <t>LOTTE-004</t>
  </si>
  <si>
    <t>CÔNG TY CỔ PHẦN TRUNG TÂM THƯƠNG MẠI LOTTE VIỆT NAM - CHI NHÁNH ĐỐNG ĐA</t>
  </si>
  <si>
    <t>LOTTE-013</t>
  </si>
  <si>
    <t>CÔNG TY CỔ PHẦN TRUNG TÂM THƯƠNG MẠI LOTTE VIỆT NAM - CHI NHÁNH VINH</t>
  </si>
  <si>
    <t>Đơn vị</t>
  </si>
  <si>
    <t>LOTTE MART NAM SÀI GÒN</t>
  </si>
  <si>
    <t>LOTTE MART PHÚ THỌ</t>
  </si>
  <si>
    <t>hoadondientuNSG@lotte.vn</t>
  </si>
  <si>
    <t>Nam Sài Gòn</t>
  </si>
  <si>
    <t>Chiết khấu cơ bản tháng 12/2022 - 5.5%</t>
  </si>
  <si>
    <t>Chiết khấu cơ bản tháng 11/2022 - auto calc diff</t>
  </si>
  <si>
    <t>00040700</t>
  </si>
  <si>
    <t>00040701</t>
  </si>
  <si>
    <t>00040702</t>
  </si>
  <si>
    <t>00040703</t>
  </si>
  <si>
    <t>00040704</t>
  </si>
  <si>
    <t>00040706</t>
  </si>
  <si>
    <t>00040705</t>
  </si>
  <si>
    <t>huonght@lotte.vn;accptt@lotte.vn</t>
  </si>
  <si>
    <t>00040707</t>
  </si>
  <si>
    <t>vanptt@lotte.vn;trinhdtt1@lotte.vn</t>
  </si>
  <si>
    <t>00040790</t>
  </si>
  <si>
    <t>00040791</t>
  </si>
  <si>
    <t>00040792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</si>
</sst>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NumberFormat="1" applyFont="1" applyFill="1" applyBorder="1" applyAlignment="1" applyProtection="1">
      <alignment horizontal="left"/>
      <protection locked="0"/>
    </xf>
    <xf numFmtId="3" fontId="0" fillId="0" borderId="4" xfId="0" applyNumberFormat="1" applyFont="1" applyFill="1" applyBorder="1" applyAlignment="1" applyProtection="1">
      <alignment horizontal="right"/>
      <protection locked="0"/>
    </xf>
    <xf numFmtId="0" fontId="0" fillId="0" borderId="3" xfId="0" applyNumberFormat="1" applyFont="1" applyFill="1" applyBorder="1" applyAlignment="1"/>
    <xf numFmtId="9" fontId="0" fillId="0" borderId="0" xfId="1" applyFont="1" applyFill="1" applyBorder="1" applyAlignment="1"/>
    <xf numFmtId="9" fontId="0" fillId="3" borderId="0" xfId="1" applyFont="1" applyFill="1" applyBorder="1" applyAlignment="1"/>
    <xf numFmtId="0" fontId="3" fillId="5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vertical="center"/>
    </xf>
    <xf numFmtId="0" fontId="5" fillId="4" borderId="3" xfId="2" applyFill="1" applyBorder="1" applyAlignment="1">
      <alignment vertical="center"/>
    </xf>
    <xf numFmtId="0" fontId="0" fillId="0" borderId="3" xfId="0" applyBorder="1"/>
    <xf numFmtId="1" fontId="0" fillId="0" borderId="0" xfId="0" applyNumberFormat="1" applyFont="1" applyFill="1" applyBorder="1" applyAlignment="1"/>
    <xf numFmtId="0" fontId="0" fillId="0" borderId="0" xfId="0" quotePrefix="1" applyNumberFormat="1" applyFont="1" applyFill="1" applyBorder="1" applyAlignment="1"/>
    <xf numFmtId="3" fontId="0" fillId="0" borderId="0" xfId="0" applyNumberFormat="1" applyFont="1" applyFill="1" applyBorder="1" applyAlignment="1" applyProtection="1">
      <alignment horizontal="right"/>
      <protection locked="0"/>
    </xf>
    <xf numFmtId="3" fontId="0" fillId="3" borderId="1" xfId="0" applyNumberFormat="1" applyFont="1" applyFill="1" applyBorder="1" applyAlignment="1" applyProtection="1">
      <alignment horizontal="right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enantgvp@lotte.vn" TargetMode="External"/><Relationship Id="rId13" Type="http://schemas.openxmlformats.org/officeDocument/2006/relationships/hyperlink" Target="mailto:huonght@lotte.vn;accptt@lotte.vn" TargetMode="External"/><Relationship Id="rId3" Type="http://schemas.openxmlformats.org/officeDocument/2006/relationships/hyperlink" Target="mailto:nghiltt@lotte.vn" TargetMode="External"/><Relationship Id="rId7" Type="http://schemas.openxmlformats.org/officeDocument/2006/relationships/hyperlink" Target="mailto:minhtc@lotte.vn" TargetMode="External"/><Relationship Id="rId12" Type="http://schemas.openxmlformats.org/officeDocument/2006/relationships/hyperlink" Target="mailto:vihhoadonchietkhau@lotte.vn" TargetMode="External"/><Relationship Id="rId2" Type="http://schemas.openxmlformats.org/officeDocument/2006/relationships/hyperlink" Target="mailto:tuanma@lotte.vn" TargetMode="External"/><Relationship Id="rId1" Type="http://schemas.openxmlformats.org/officeDocument/2006/relationships/hyperlink" Target="mailto:accphutho@lotte.vn" TargetMode="External"/><Relationship Id="rId6" Type="http://schemas.openxmlformats.org/officeDocument/2006/relationships/hyperlink" Target="mailto:nguyenntb@lotte.vn" TargetMode="External"/><Relationship Id="rId11" Type="http://schemas.openxmlformats.org/officeDocument/2006/relationships/hyperlink" Target="mailto:tuyentmk@lotte.vn" TargetMode="External"/><Relationship Id="rId5" Type="http://schemas.openxmlformats.org/officeDocument/2006/relationships/hyperlink" Target="mailto:lanttn@lotte.vn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phuongnt@lotte.vn" TargetMode="External"/><Relationship Id="rId4" Type="http://schemas.openxmlformats.org/officeDocument/2006/relationships/hyperlink" Target="mailto:hienpt1@lotte.vn" TargetMode="External"/><Relationship Id="rId9" Type="http://schemas.openxmlformats.org/officeDocument/2006/relationships/hyperlink" Target="mailto:ngocnth@lotte.vn" TargetMode="External"/><Relationship Id="rId14" Type="http://schemas.openxmlformats.org/officeDocument/2006/relationships/hyperlink" Target="mailto:vanptt@lotte.vn;trinhdtt1@lotte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U84"/>
  <sheetViews>
    <sheetView zoomScaleNormal="100" workbookViewId="0">
      <selection activeCell="C61" sqref="C61"/>
    </sheetView>
  </sheetViews>
  <sheetFormatPr defaultRowHeight="12.75" x14ac:dyDescent="0.2"/>
  <cols>
    <col min="1" max="1" width="8.28515625" style="3" bestFit="1" customWidth="1"/>
    <col min="2" max="2" width="13.140625" style="3" bestFit="1" customWidth="1"/>
    <col min="3" max="3" width="15.42578125" style="3" bestFit="1" customWidth="1"/>
    <col min="4" max="4" width="15" style="3" bestFit="1" customWidth="1"/>
    <col min="5" max="5" width="16.7109375" style="3" customWidth="1"/>
    <col min="6" max="7" width="15" style="3" hidden="1" customWidth="1"/>
    <col min="8" max="8" width="20" style="3" hidden="1" customWidth="1"/>
    <col min="9" max="9" width="15" style="3" hidden="1" customWidth="1"/>
    <col min="10" max="10" width="19.85546875" style="3" customWidth="1"/>
    <col min="11" max="11" width="22" style="3" customWidth="1"/>
    <col min="12" max="12" width="12.85546875" style="3" bestFit="1" customWidth="1"/>
    <col min="13" max="13" width="12.42578125" style="3" bestFit="1" customWidth="1"/>
    <col min="14" max="14" width="13.5703125" style="3" bestFit="1" customWidth="1"/>
    <col min="15" max="15" width="15" style="3" bestFit="1" customWidth="1"/>
    <col min="16" max="16" width="16.5703125" style="3" bestFit="1" customWidth="1"/>
    <col min="17" max="18" width="9.140625" style="3"/>
    <col min="19" max="19" width="10.28515625" style="3" bestFit="1" customWidth="1"/>
    <col min="20" max="20" width="26" style="3" bestFit="1" customWidth="1"/>
    <col min="21" max="21" width="23.85546875" style="3" customWidth="1"/>
    <col min="22" max="22" width="10.5703125" style="3" bestFit="1" customWidth="1"/>
    <col min="23" max="23" width="9.5703125" style="3" bestFit="1" customWidth="1"/>
    <col min="24" max="16384" width="9.140625" style="3"/>
  </cols>
  <sheetData>
    <row r="1" spans="1:25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130</v>
      </c>
    </row>
    <row r="2" spans="1:255" hidden="1" x14ac:dyDescent="0.2">
      <c r="A2" s="4" t="s">
        <v>27</v>
      </c>
      <c r="B2" s="4" t="s">
        <v>17</v>
      </c>
      <c r="C2" s="5" t="s">
        <v>18</v>
      </c>
      <c r="D2" s="4" t="s">
        <v>19</v>
      </c>
      <c r="E2" s="5" t="s">
        <v>20</v>
      </c>
      <c r="F2" s="4" t="s">
        <v>21</v>
      </c>
      <c r="G2" s="4" t="s">
        <v>21</v>
      </c>
      <c r="H2" s="4" t="s">
        <v>21</v>
      </c>
      <c r="I2" s="4"/>
      <c r="J2" s="5" t="s">
        <v>28</v>
      </c>
      <c r="K2" s="5" t="s">
        <v>22</v>
      </c>
      <c r="L2" s="6">
        <v>-561603</v>
      </c>
      <c r="M2" s="6">
        <v>-44928</v>
      </c>
      <c r="N2" s="6">
        <v>-606531</v>
      </c>
      <c r="O2" s="4" t="s">
        <v>23</v>
      </c>
      <c r="P2" s="7" t="s">
        <v>29</v>
      </c>
      <c r="Q2" s="14">
        <f>+M2/L2</f>
        <v>7.9999572651855491E-2</v>
      </c>
      <c r="R2" s="3" t="str">
        <f>+C2</f>
        <v>Vinh</v>
      </c>
      <c r="S2" s="3" t="str">
        <f>+VLOOKUP(C2,Sheet1!$B$1:$E$16,3,0)</f>
        <v>LOTTE-013</v>
      </c>
      <c r="T2" s="21" t="s">
        <v>189</v>
      </c>
      <c r="U2" s="3" t="s">
        <v>187</v>
      </c>
      <c r="V2" s="20">
        <f>-L2</f>
        <v>561603</v>
      </c>
      <c r="W2" s="20">
        <f>-M2</f>
        <v>44928</v>
      </c>
      <c r="X2" s="3" t="str">
        <f>+VLOOKUP(C2,Sheet1!$B$1:$E$16,2,0)</f>
        <v>vihhoadonchietkhau@lotte.vn</v>
      </c>
    </row>
    <row r="3" spans="1:255" s="8" customFormat="1" hidden="1" x14ac:dyDescent="0.2">
      <c r="A3" s="4" t="s">
        <v>34</v>
      </c>
      <c r="B3" s="4" t="s">
        <v>32</v>
      </c>
      <c r="C3" s="5" t="s">
        <v>155</v>
      </c>
      <c r="D3" s="4" t="s">
        <v>19</v>
      </c>
      <c r="E3" s="5" t="s">
        <v>20</v>
      </c>
      <c r="F3" s="4" t="s">
        <v>21</v>
      </c>
      <c r="G3" s="4" t="s">
        <v>21</v>
      </c>
      <c r="H3" s="4" t="s">
        <v>21</v>
      </c>
      <c r="I3" s="4"/>
      <c r="J3" s="5" t="s">
        <v>28</v>
      </c>
      <c r="K3" s="5" t="s">
        <v>22</v>
      </c>
      <c r="L3" s="6">
        <v>-65486</v>
      </c>
      <c r="M3" s="6">
        <v>-5239</v>
      </c>
      <c r="N3" s="6">
        <v>-70725</v>
      </c>
      <c r="O3" s="4" t="s">
        <v>23</v>
      </c>
      <c r="P3" s="7" t="s">
        <v>29</v>
      </c>
      <c r="Q3" s="14">
        <f t="shared" ref="Q3:Q66" si="0">+M3/L3</f>
        <v>8.0001832452737995E-2</v>
      </c>
      <c r="R3" s="3" t="str">
        <f t="shared" ref="R3:R15" si="1">+C3</f>
        <v>Cầu Giấy</v>
      </c>
      <c r="S3" s="3" t="str">
        <f>+VLOOKUP(C3,Sheet1!$B$1:$E$16,3,0)</f>
        <v>LOTTE-004</v>
      </c>
      <c r="T3" s="21" t="s">
        <v>190</v>
      </c>
      <c r="U3" s="3" t="s">
        <v>187</v>
      </c>
      <c r="V3" s="20">
        <f t="shared" ref="V3:V15" si="2">-L3</f>
        <v>65486</v>
      </c>
      <c r="W3" s="20">
        <f t="shared" ref="W3:W15" si="3">-M3</f>
        <v>5239</v>
      </c>
      <c r="X3" s="3" t="str">
        <f>+VLOOKUP(C3,Sheet1!$B$1:$E$16,2,0)</f>
        <v>phuongnt@lotte.vn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8" customFormat="1" hidden="1" x14ac:dyDescent="0.2">
      <c r="A4" s="4" t="s">
        <v>39</v>
      </c>
      <c r="B4" s="4" t="s">
        <v>37</v>
      </c>
      <c r="C4" s="5" t="s">
        <v>38</v>
      </c>
      <c r="D4" s="4" t="s">
        <v>19</v>
      </c>
      <c r="E4" s="5" t="s">
        <v>20</v>
      </c>
      <c r="F4" s="4" t="s">
        <v>21</v>
      </c>
      <c r="G4" s="4" t="s">
        <v>21</v>
      </c>
      <c r="H4" s="4" t="s">
        <v>21</v>
      </c>
      <c r="I4" s="4"/>
      <c r="J4" s="5" t="s">
        <v>28</v>
      </c>
      <c r="K4" s="5" t="s">
        <v>22</v>
      </c>
      <c r="L4" s="6">
        <v>-736821</v>
      </c>
      <c r="M4" s="6">
        <v>-58946</v>
      </c>
      <c r="N4" s="6">
        <v>-795767</v>
      </c>
      <c r="O4" s="4" t="s">
        <v>23</v>
      </c>
      <c r="P4" s="7" t="s">
        <v>29</v>
      </c>
      <c r="Q4" s="14">
        <f t="shared" si="0"/>
        <v>8.000043429815383E-2</v>
      </c>
      <c r="R4" s="3" t="str">
        <f t="shared" si="1"/>
        <v>Nha trang</v>
      </c>
      <c r="S4" s="3" t="str">
        <f>+VLOOKUP(C4,Sheet1!$B$1:$E$16,3,0)</f>
        <v>LOTTE-011</v>
      </c>
      <c r="T4" s="21" t="s">
        <v>191</v>
      </c>
      <c r="U4" s="3" t="s">
        <v>187</v>
      </c>
      <c r="V4" s="20">
        <f t="shared" si="2"/>
        <v>736821</v>
      </c>
      <c r="W4" s="20">
        <f t="shared" si="3"/>
        <v>58946</v>
      </c>
      <c r="X4" s="3" t="str">
        <f>+VLOOKUP(C4,Sheet1!$B$1:$E$16,2,0)</f>
        <v>ngocnth@lotte.vn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s="8" customFormat="1" hidden="1" x14ac:dyDescent="0.2">
      <c r="A5" s="4" t="s">
        <v>48</v>
      </c>
      <c r="B5" s="4" t="s">
        <v>45</v>
      </c>
      <c r="C5" s="5" t="s">
        <v>151</v>
      </c>
      <c r="D5" s="4" t="s">
        <v>19</v>
      </c>
      <c r="E5" s="5" t="s">
        <v>20</v>
      </c>
      <c r="F5" s="4" t="s">
        <v>21</v>
      </c>
      <c r="G5" s="4" t="s">
        <v>21</v>
      </c>
      <c r="H5" s="4" t="s">
        <v>21</v>
      </c>
      <c r="I5" s="4"/>
      <c r="J5" s="5" t="s">
        <v>28</v>
      </c>
      <c r="K5" s="5" t="s">
        <v>22</v>
      </c>
      <c r="L5" s="6">
        <v>-754232</v>
      </c>
      <c r="M5" s="6">
        <v>-60339</v>
      </c>
      <c r="N5" s="6">
        <v>-814571</v>
      </c>
      <c r="O5" s="4" t="s">
        <v>23</v>
      </c>
      <c r="P5" s="7" t="s">
        <v>29</v>
      </c>
      <c r="Q5" s="14">
        <f t="shared" si="0"/>
        <v>8.0000583374876699E-2</v>
      </c>
      <c r="R5" s="3" t="str">
        <f t="shared" si="1"/>
        <v>Gò Vấp</v>
      </c>
      <c r="S5" s="3" t="str">
        <f>+VLOOKUP(C5,Sheet1!$B$1:$E$16,3,0)</f>
        <v>LOTTE-010</v>
      </c>
      <c r="T5" s="21" t="s">
        <v>192</v>
      </c>
      <c r="U5" s="3" t="s">
        <v>187</v>
      </c>
      <c r="V5" s="20">
        <f t="shared" si="2"/>
        <v>754232</v>
      </c>
      <c r="W5" s="20">
        <f t="shared" si="3"/>
        <v>60339</v>
      </c>
      <c r="X5" s="3" t="str">
        <f>+VLOOKUP(C5,Sheet1!$B$1:$E$16,2,0)</f>
        <v>tenantgvp@lotte.vn</v>
      </c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s="8" customFormat="1" hidden="1" x14ac:dyDescent="0.2">
      <c r="A6" s="4" t="s">
        <v>58</v>
      </c>
      <c r="B6" s="4" t="s">
        <v>53</v>
      </c>
      <c r="C6" s="5" t="s">
        <v>149</v>
      </c>
      <c r="D6" s="4" t="s">
        <v>19</v>
      </c>
      <c r="E6" s="5" t="s">
        <v>20</v>
      </c>
      <c r="F6" s="4" t="s">
        <v>21</v>
      </c>
      <c r="G6" s="4" t="s">
        <v>21</v>
      </c>
      <c r="H6" s="4" t="s">
        <v>21</v>
      </c>
      <c r="I6" s="4"/>
      <c r="J6" s="5" t="s">
        <v>28</v>
      </c>
      <c r="K6" s="5" t="s">
        <v>56</v>
      </c>
      <c r="L6" s="6">
        <v>-136842</v>
      </c>
      <c r="M6" s="6">
        <v>-10948</v>
      </c>
      <c r="N6" s="6">
        <v>-147790</v>
      </c>
      <c r="O6" s="4" t="s">
        <v>23</v>
      </c>
      <c r="P6" s="7" t="s">
        <v>29</v>
      </c>
      <c r="Q6" s="14">
        <f t="shared" si="0"/>
        <v>8.0004676926674553E-2</v>
      </c>
      <c r="R6" s="3" t="str">
        <f t="shared" si="1"/>
        <v>Cần Thơ</v>
      </c>
      <c r="S6" s="3" t="str">
        <f>+VLOOKUP(C6,Sheet1!$B$1:$E$16,3,0)</f>
        <v>LOTTE-007</v>
      </c>
      <c r="T6" s="21" t="s">
        <v>193</v>
      </c>
      <c r="U6" s="3" t="s">
        <v>188</v>
      </c>
      <c r="V6" s="20">
        <f t="shared" si="2"/>
        <v>136842</v>
      </c>
      <c r="W6" s="20">
        <f t="shared" si="3"/>
        <v>10948</v>
      </c>
      <c r="X6" s="3" t="str">
        <f>+VLOOKUP(C6,Sheet1!$B$1:$E$16,2,0)</f>
        <v>minhtc@lotte.vn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s="8" customFormat="1" hidden="1" x14ac:dyDescent="0.2">
      <c r="A7" s="4" t="s">
        <v>59</v>
      </c>
      <c r="B7" s="4" t="s">
        <v>53</v>
      </c>
      <c r="C7" s="5" t="s">
        <v>149</v>
      </c>
      <c r="D7" s="4" t="s">
        <v>19</v>
      </c>
      <c r="E7" s="5" t="s">
        <v>20</v>
      </c>
      <c r="F7" s="4" t="s">
        <v>21</v>
      </c>
      <c r="G7" s="4" t="s">
        <v>21</v>
      </c>
      <c r="H7" s="4" t="s">
        <v>21</v>
      </c>
      <c r="I7" s="4"/>
      <c r="J7" s="5" t="s">
        <v>28</v>
      </c>
      <c r="K7" s="5" t="s">
        <v>22</v>
      </c>
      <c r="L7" s="6">
        <v>-389563</v>
      </c>
      <c r="M7" s="6">
        <v>-31165</v>
      </c>
      <c r="N7" s="6">
        <v>-420728</v>
      </c>
      <c r="O7" s="4" t="s">
        <v>23</v>
      </c>
      <c r="P7" s="7" t="s">
        <v>29</v>
      </c>
      <c r="Q7" s="14">
        <f t="shared" si="0"/>
        <v>7.9999897320844129E-2</v>
      </c>
      <c r="R7" s="3" t="str">
        <f t="shared" si="1"/>
        <v>Cần Thơ</v>
      </c>
      <c r="S7" s="3" t="str">
        <f>+VLOOKUP(C7,Sheet1!$B$1:$E$16,3,0)</f>
        <v>LOTTE-007</v>
      </c>
      <c r="T7" s="21" t="s">
        <v>193</v>
      </c>
      <c r="U7" s="3" t="s">
        <v>187</v>
      </c>
      <c r="V7" s="20">
        <f t="shared" si="2"/>
        <v>389563</v>
      </c>
      <c r="W7" s="20">
        <f t="shared" si="3"/>
        <v>31165</v>
      </c>
      <c r="X7" s="3" t="str">
        <f>+VLOOKUP(C7,Sheet1!$B$1:$E$16,2,0)</f>
        <v>minhtc@lotte.vn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s="8" customFormat="1" hidden="1" x14ac:dyDescent="0.2">
      <c r="A8" s="4" t="s">
        <v>63</v>
      </c>
      <c r="B8" s="4" t="s">
        <v>64</v>
      </c>
      <c r="C8" s="5" t="s">
        <v>145</v>
      </c>
      <c r="D8" s="4" t="s">
        <v>19</v>
      </c>
      <c r="E8" s="5" t="s">
        <v>20</v>
      </c>
      <c r="F8" s="4" t="s">
        <v>21</v>
      </c>
      <c r="G8" s="4" t="s">
        <v>21</v>
      </c>
      <c r="H8" s="4" t="s">
        <v>21</v>
      </c>
      <c r="I8" s="4"/>
      <c r="J8" s="5" t="s">
        <v>28</v>
      </c>
      <c r="K8" s="5" t="s">
        <v>22</v>
      </c>
      <c r="L8" s="6">
        <v>-620608</v>
      </c>
      <c r="M8" s="6">
        <v>-49649</v>
      </c>
      <c r="N8" s="6">
        <v>-670257</v>
      </c>
      <c r="O8" s="4" t="s">
        <v>23</v>
      </c>
      <c r="P8" s="7" t="s">
        <v>29</v>
      </c>
      <c r="Q8" s="14">
        <f t="shared" si="0"/>
        <v>8.0000580076312264E-2</v>
      </c>
      <c r="R8" s="3" t="str">
        <f t="shared" si="1"/>
        <v>Vũng Tàu</v>
      </c>
      <c r="S8" s="3" t="str">
        <f>+VLOOKUP(C8,Sheet1!$B$1:$E$16,3,0)</f>
        <v>LOTTE-005</v>
      </c>
      <c r="T8" s="21" t="s">
        <v>195</v>
      </c>
      <c r="U8" s="3" t="s">
        <v>187</v>
      </c>
      <c r="V8" s="20">
        <f t="shared" si="2"/>
        <v>620608</v>
      </c>
      <c r="W8" s="20">
        <f t="shared" si="3"/>
        <v>49649</v>
      </c>
      <c r="X8" s="3" t="str">
        <f>+VLOOKUP(C8,Sheet1!$B$1:$E$16,2,0)</f>
        <v>lanttn@lotte.vn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s="8" customFormat="1" hidden="1" x14ac:dyDescent="0.2">
      <c r="A9" s="4" t="s">
        <v>76</v>
      </c>
      <c r="B9" s="4" t="s">
        <v>73</v>
      </c>
      <c r="C9" s="5" t="s">
        <v>74</v>
      </c>
      <c r="D9" s="4" t="s">
        <v>19</v>
      </c>
      <c r="E9" s="5" t="s">
        <v>20</v>
      </c>
      <c r="F9" s="4" t="s">
        <v>21</v>
      </c>
      <c r="G9" s="4" t="s">
        <v>21</v>
      </c>
      <c r="H9" s="4" t="s">
        <v>21</v>
      </c>
      <c r="I9" s="4"/>
      <c r="J9" s="5" t="s">
        <v>28</v>
      </c>
      <c r="K9" s="5" t="s">
        <v>22</v>
      </c>
      <c r="L9" s="6">
        <v>-560719</v>
      </c>
      <c r="M9" s="6">
        <v>-44858</v>
      </c>
      <c r="N9" s="6">
        <v>-605577</v>
      </c>
      <c r="O9" s="4" t="s">
        <v>23</v>
      </c>
      <c r="P9" s="7" t="s">
        <v>29</v>
      </c>
      <c r="Q9" s="14">
        <f t="shared" si="0"/>
        <v>8.0000856043758103E-2</v>
      </c>
      <c r="R9" s="3" t="str">
        <f t="shared" si="1"/>
        <v>Hanoi center</v>
      </c>
      <c r="S9" s="3" t="str">
        <f>+VLOOKUP(C9,Sheet1!$B$1:$E$16,3,0)</f>
        <v>LOTTE-008</v>
      </c>
      <c r="T9" s="21" t="s">
        <v>194</v>
      </c>
      <c r="U9" s="3" t="s">
        <v>187</v>
      </c>
      <c r="V9" s="20">
        <f t="shared" si="2"/>
        <v>560719</v>
      </c>
      <c r="W9" s="20">
        <f t="shared" si="3"/>
        <v>44858</v>
      </c>
      <c r="X9" s="3" t="str">
        <f>+VLOOKUP(C9,Sheet1!$B$1:$E$16,2,0)</f>
        <v>hienpt1@lotte.vn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 s="8" customFormat="1" hidden="1" x14ac:dyDescent="0.2">
      <c r="A10" s="4" t="s">
        <v>83</v>
      </c>
      <c r="B10" s="4" t="s">
        <v>81</v>
      </c>
      <c r="C10" s="5" t="s">
        <v>142</v>
      </c>
      <c r="D10" s="4" t="s">
        <v>19</v>
      </c>
      <c r="E10" s="5" t="s">
        <v>20</v>
      </c>
      <c r="F10" s="4" t="s">
        <v>21</v>
      </c>
      <c r="G10" s="4" t="s">
        <v>21</v>
      </c>
      <c r="H10" s="4" t="s">
        <v>21</v>
      </c>
      <c r="I10" s="4"/>
      <c r="J10" s="5" t="s">
        <v>28</v>
      </c>
      <c r="K10" s="5" t="s">
        <v>56</v>
      </c>
      <c r="L10" s="6">
        <v>-155496</v>
      </c>
      <c r="M10" s="6">
        <v>-12440</v>
      </c>
      <c r="N10" s="6">
        <v>-167936</v>
      </c>
      <c r="O10" s="4" t="s">
        <v>23</v>
      </c>
      <c r="P10" s="7" t="s">
        <v>29</v>
      </c>
      <c r="Q10" s="14">
        <f t="shared" si="0"/>
        <v>8.0002057930750631E-2</v>
      </c>
      <c r="R10" s="3" t="str">
        <f t="shared" si="1"/>
        <v>Phan Thiết</v>
      </c>
      <c r="S10" s="3" t="str">
        <f>+VLOOKUP(C10,Sheet1!$B$1:$E$16,3,0)</f>
        <v>LOTTE-002</v>
      </c>
      <c r="T10" s="21" t="s">
        <v>197</v>
      </c>
      <c r="U10" s="3" t="s">
        <v>188</v>
      </c>
      <c r="V10" s="20">
        <f t="shared" si="2"/>
        <v>155496</v>
      </c>
      <c r="W10" s="20">
        <f t="shared" si="3"/>
        <v>12440</v>
      </c>
      <c r="X10" s="3" t="str">
        <f>+VLOOKUP(C10,Sheet1!$B$1:$E$16,2,0)</f>
        <v>huonght@lotte.vn;accptt@lotte.vn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s="8" customFormat="1" hidden="1" x14ac:dyDescent="0.2">
      <c r="A11" s="4" t="s">
        <v>85</v>
      </c>
      <c r="B11" s="4" t="s">
        <v>81</v>
      </c>
      <c r="C11" s="5" t="s">
        <v>142</v>
      </c>
      <c r="D11" s="4" t="s">
        <v>19</v>
      </c>
      <c r="E11" s="5" t="s">
        <v>20</v>
      </c>
      <c r="F11" s="4" t="s">
        <v>21</v>
      </c>
      <c r="G11" s="4" t="s">
        <v>21</v>
      </c>
      <c r="H11" s="4" t="s">
        <v>21</v>
      </c>
      <c r="I11" s="4"/>
      <c r="J11" s="5" t="s">
        <v>28</v>
      </c>
      <c r="K11" s="5" t="s">
        <v>22</v>
      </c>
      <c r="L11" s="6">
        <v>-448404</v>
      </c>
      <c r="M11" s="6">
        <v>-35872</v>
      </c>
      <c r="N11" s="6">
        <v>-484276</v>
      </c>
      <c r="O11" s="4" t="s">
        <v>23</v>
      </c>
      <c r="P11" s="7" t="s">
        <v>29</v>
      </c>
      <c r="Q11" s="14">
        <f t="shared" si="0"/>
        <v>7.9999286357838026E-2</v>
      </c>
      <c r="R11" s="3" t="str">
        <f t="shared" si="1"/>
        <v>Phan Thiết</v>
      </c>
      <c r="S11" s="3" t="str">
        <f>+VLOOKUP(C11,Sheet1!$B$1:$E$16,3,0)</f>
        <v>LOTTE-002</v>
      </c>
      <c r="T11" s="21" t="s">
        <v>197</v>
      </c>
      <c r="U11" s="3" t="s">
        <v>187</v>
      </c>
      <c r="V11" s="20">
        <f t="shared" si="2"/>
        <v>448404</v>
      </c>
      <c r="W11" s="20">
        <f t="shared" si="3"/>
        <v>35872</v>
      </c>
      <c r="X11" s="3" t="str">
        <f>+VLOOKUP(C11,Sheet1!$B$1:$E$16,2,0)</f>
        <v>huonght@lotte.vn;accptt@lotte.vn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s="8" customFormat="1" hidden="1" x14ac:dyDescent="0.2">
      <c r="A12" s="4" t="s">
        <v>93</v>
      </c>
      <c r="B12" s="4" t="s">
        <v>90</v>
      </c>
      <c r="C12" s="5" t="s">
        <v>141</v>
      </c>
      <c r="D12" s="4" t="s">
        <v>19</v>
      </c>
      <c r="E12" s="5" t="s">
        <v>20</v>
      </c>
      <c r="F12" s="4" t="s">
        <v>21</v>
      </c>
      <c r="G12" s="4" t="s">
        <v>21</v>
      </c>
      <c r="H12" s="4" t="s">
        <v>21</v>
      </c>
      <c r="I12" s="4"/>
      <c r="J12" s="5" t="s">
        <v>28</v>
      </c>
      <c r="K12" s="5" t="s">
        <v>56</v>
      </c>
      <c r="L12" s="6">
        <v>-65486</v>
      </c>
      <c r="M12" s="6">
        <v>-5239</v>
      </c>
      <c r="N12" s="6">
        <v>-70725</v>
      </c>
      <c r="O12" s="4" t="s">
        <v>23</v>
      </c>
      <c r="P12" s="7" t="s">
        <v>29</v>
      </c>
      <c r="Q12" s="14">
        <f t="shared" si="0"/>
        <v>8.0001832452737995E-2</v>
      </c>
      <c r="R12" s="3" t="str">
        <f t="shared" si="1"/>
        <v>Bình Dương</v>
      </c>
      <c r="S12" s="3" t="str">
        <f>+VLOOKUP(C12,Sheet1!$B$1:$E$16,3,0)</f>
        <v>LOTTE-003</v>
      </c>
      <c r="T12" s="21" t="s">
        <v>199</v>
      </c>
      <c r="U12" s="3" t="s">
        <v>188</v>
      </c>
      <c r="V12" s="20">
        <f t="shared" si="2"/>
        <v>65486</v>
      </c>
      <c r="W12" s="20">
        <f t="shared" si="3"/>
        <v>5239</v>
      </c>
      <c r="X12" s="3" t="str">
        <f>+VLOOKUP(C12,Sheet1!$B$1:$E$16,2,0)</f>
        <v>vanptt@lotte.vn;trinhdtt1@lotte.vn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s="8" customFormat="1" hidden="1" x14ac:dyDescent="0.2">
      <c r="A13" s="4" t="s">
        <v>94</v>
      </c>
      <c r="B13" s="4" t="s">
        <v>90</v>
      </c>
      <c r="C13" s="5" t="s">
        <v>141</v>
      </c>
      <c r="D13" s="4" t="s">
        <v>19</v>
      </c>
      <c r="E13" s="5" t="s">
        <v>20</v>
      </c>
      <c r="F13" s="4" t="s">
        <v>21</v>
      </c>
      <c r="G13" s="4" t="s">
        <v>21</v>
      </c>
      <c r="H13" s="4" t="s">
        <v>21</v>
      </c>
      <c r="I13" s="4"/>
      <c r="J13" s="5" t="s">
        <v>28</v>
      </c>
      <c r="K13" s="5" t="s">
        <v>22</v>
      </c>
      <c r="L13" s="6">
        <v>-170289</v>
      </c>
      <c r="M13" s="6">
        <v>-13623</v>
      </c>
      <c r="N13" s="6">
        <v>-183912</v>
      </c>
      <c r="O13" s="4" t="s">
        <v>23</v>
      </c>
      <c r="P13" s="7" t="s">
        <v>29</v>
      </c>
      <c r="Q13" s="14">
        <f t="shared" si="0"/>
        <v>7.9999295315610522E-2</v>
      </c>
      <c r="R13" s="3" t="str">
        <f t="shared" si="1"/>
        <v>Bình Dương</v>
      </c>
      <c r="S13" s="3" t="str">
        <f>+VLOOKUP(C13,Sheet1!$B$1:$E$16,3,0)</f>
        <v>LOTTE-003</v>
      </c>
      <c r="T13" s="21" t="s">
        <v>199</v>
      </c>
      <c r="U13" s="3" t="s">
        <v>187</v>
      </c>
      <c r="V13" s="20">
        <f t="shared" si="2"/>
        <v>170289</v>
      </c>
      <c r="W13" s="20">
        <f t="shared" si="3"/>
        <v>13623</v>
      </c>
      <c r="X13" s="3" t="str">
        <f>+VLOOKUP(C13,Sheet1!$B$1:$E$16,2,0)</f>
        <v>vanptt@lotte.vn;trinhdtt1@lotte.vn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8" customFormat="1" hidden="1" x14ac:dyDescent="0.2">
      <c r="A14" s="4" t="s">
        <v>101</v>
      </c>
      <c r="B14" s="4" t="s">
        <v>97</v>
      </c>
      <c r="C14" s="5" t="s">
        <v>135</v>
      </c>
      <c r="D14" s="4" t="s">
        <v>19</v>
      </c>
      <c r="E14" s="5" t="s">
        <v>20</v>
      </c>
      <c r="F14" s="4" t="s">
        <v>21</v>
      </c>
      <c r="G14" s="4" t="s">
        <v>21</v>
      </c>
      <c r="H14" s="4" t="s">
        <v>21</v>
      </c>
      <c r="I14" s="4"/>
      <c r="J14" s="5" t="s">
        <v>28</v>
      </c>
      <c r="K14" s="5" t="s">
        <v>22</v>
      </c>
      <c r="L14" s="6">
        <v>-25960</v>
      </c>
      <c r="M14" s="6">
        <v>-2077</v>
      </c>
      <c r="N14" s="6">
        <v>-28037</v>
      </c>
      <c r="O14" s="4" t="s">
        <v>23</v>
      </c>
      <c r="P14" s="7" t="s">
        <v>29</v>
      </c>
      <c r="Q14" s="14">
        <f t="shared" si="0"/>
        <v>8.0007704160246537E-2</v>
      </c>
      <c r="R14" s="3" t="str">
        <f t="shared" si="1"/>
        <v>Phú Thọ</v>
      </c>
      <c r="S14" s="3" t="str">
        <f>+VLOOKUP(C14,Sheet1!$B$1:$E$16,3,0)</f>
        <v>LOTTE</v>
      </c>
      <c r="T14" s="21" t="s">
        <v>200</v>
      </c>
      <c r="U14" s="3" t="s">
        <v>187</v>
      </c>
      <c r="V14" s="20">
        <f t="shared" si="2"/>
        <v>25960</v>
      </c>
      <c r="W14" s="20">
        <f t="shared" si="3"/>
        <v>2077</v>
      </c>
      <c r="X14" s="3" t="str">
        <f>+VLOOKUP(C14,Sheet1!$B$1:$E$16,2,0)</f>
        <v>accphutho@lotte.vn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8" customFormat="1" hidden="1" x14ac:dyDescent="0.2">
      <c r="A15" s="4" t="s">
        <v>107</v>
      </c>
      <c r="B15" s="4" t="s">
        <v>102</v>
      </c>
      <c r="C15" s="5" t="s">
        <v>186</v>
      </c>
      <c r="D15" s="4" t="s">
        <v>19</v>
      </c>
      <c r="E15" s="5" t="s">
        <v>20</v>
      </c>
      <c r="F15" s="4" t="s">
        <v>21</v>
      </c>
      <c r="G15" s="4" t="s">
        <v>21</v>
      </c>
      <c r="H15" s="4" t="s">
        <v>21</v>
      </c>
      <c r="I15" s="4"/>
      <c r="J15" s="5" t="s">
        <v>28</v>
      </c>
      <c r="K15" s="5" t="s">
        <v>22</v>
      </c>
      <c r="L15" s="6">
        <v>-2381403</v>
      </c>
      <c r="M15" s="6">
        <v>-190512</v>
      </c>
      <c r="N15" s="6">
        <v>-2571915</v>
      </c>
      <c r="O15" s="4" t="s">
        <v>23</v>
      </c>
      <c r="P15" s="7" t="s">
        <v>29</v>
      </c>
      <c r="Q15" s="14">
        <f t="shared" si="0"/>
        <v>7.99998992190738E-2</v>
      </c>
      <c r="R15" s="3" t="str">
        <f t="shared" si="1"/>
        <v>Nam Sài Gòn</v>
      </c>
      <c r="S15" s="3" t="str">
        <f>+VLOOKUP(C15,Sheet1!$B$1:$E$16,3,0)</f>
        <v>LOTTE</v>
      </c>
      <c r="T15" s="21" t="s">
        <v>201</v>
      </c>
      <c r="U15" s="3" t="s">
        <v>187</v>
      </c>
      <c r="V15" s="20">
        <f t="shared" si="2"/>
        <v>2381403</v>
      </c>
      <c r="W15" s="20">
        <f t="shared" si="3"/>
        <v>190512</v>
      </c>
      <c r="X15" s="3" t="str">
        <f>+VLOOKUP(C15,Sheet1!$B$1:$E$16,2,0)</f>
        <v>hoadondientuNSG@lotte.vn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s="8" customFormat="1" hidden="1" x14ac:dyDescent="0.2">
      <c r="A16" s="4" t="s">
        <v>30</v>
      </c>
      <c r="B16" s="4" t="s">
        <v>17</v>
      </c>
      <c r="C16" s="5" t="s">
        <v>18</v>
      </c>
      <c r="D16" s="4" t="s">
        <v>19</v>
      </c>
      <c r="E16" s="5" t="s">
        <v>20</v>
      </c>
      <c r="F16" s="4" t="s">
        <v>21</v>
      </c>
      <c r="G16" s="4" t="s">
        <v>21</v>
      </c>
      <c r="H16" s="4" t="s">
        <v>21</v>
      </c>
      <c r="I16" s="4"/>
      <c r="J16" s="5" t="s">
        <v>28</v>
      </c>
      <c r="K16" s="5" t="s">
        <v>109</v>
      </c>
      <c r="L16" s="6">
        <v>-2499028</v>
      </c>
      <c r="M16" s="6">
        <v>-249903</v>
      </c>
      <c r="N16" s="6">
        <v>-2748931</v>
      </c>
      <c r="O16" s="4" t="s">
        <v>108</v>
      </c>
      <c r="P16" s="7" t="s">
        <v>29</v>
      </c>
      <c r="Q16" s="13">
        <f t="shared" si="0"/>
        <v>0.1000000800311161</v>
      </c>
      <c r="R16" s="1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s="8" customFormat="1" x14ac:dyDescent="0.2">
      <c r="A17" s="4" t="s">
        <v>36</v>
      </c>
      <c r="B17" s="4" t="s">
        <v>32</v>
      </c>
      <c r="C17" s="5" t="s">
        <v>33</v>
      </c>
      <c r="D17" s="4" t="s">
        <v>19</v>
      </c>
      <c r="E17" s="5" t="s">
        <v>20</v>
      </c>
      <c r="F17" s="4" t="s">
        <v>21</v>
      </c>
      <c r="G17" s="4" t="s">
        <v>21</v>
      </c>
      <c r="H17" s="4" t="s">
        <v>21</v>
      </c>
      <c r="I17" s="4"/>
      <c r="J17" s="5" t="s">
        <v>28</v>
      </c>
      <c r="K17" s="5" t="s">
        <v>109</v>
      </c>
      <c r="L17" s="6">
        <v>-83495</v>
      </c>
      <c r="M17" s="6">
        <v>-8350</v>
      </c>
      <c r="N17" s="6">
        <v>-91845</v>
      </c>
      <c r="O17" s="4" t="s">
        <v>108</v>
      </c>
      <c r="P17" s="7" t="s">
        <v>29</v>
      </c>
      <c r="Q17" s="13">
        <f t="shared" si="0"/>
        <v>0.10000598838253788</v>
      </c>
      <c r="R17" s="1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s="8" customFormat="1" hidden="1" x14ac:dyDescent="0.2">
      <c r="A18" s="4" t="s">
        <v>44</v>
      </c>
      <c r="B18" s="4" t="s">
        <v>37</v>
      </c>
      <c r="C18" s="5" t="s">
        <v>38</v>
      </c>
      <c r="D18" s="4" t="s">
        <v>19</v>
      </c>
      <c r="E18" s="5" t="s">
        <v>20</v>
      </c>
      <c r="F18" s="4" t="s">
        <v>21</v>
      </c>
      <c r="G18" s="4" t="s">
        <v>21</v>
      </c>
      <c r="H18" s="4" t="s">
        <v>21</v>
      </c>
      <c r="I18" s="4"/>
      <c r="J18" s="5" t="s">
        <v>28</v>
      </c>
      <c r="K18" s="5" t="s">
        <v>109</v>
      </c>
      <c r="L18" s="6">
        <v>-1686398</v>
      </c>
      <c r="M18" s="6">
        <v>-168640</v>
      </c>
      <c r="N18" s="6">
        <v>-1855038</v>
      </c>
      <c r="O18" s="4" t="s">
        <v>108</v>
      </c>
      <c r="P18" s="7" t="s">
        <v>29</v>
      </c>
      <c r="Q18" s="13">
        <f t="shared" si="0"/>
        <v>0.10000011859596608</v>
      </c>
      <c r="R18" s="1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s="8" customFormat="1" hidden="1" x14ac:dyDescent="0.2">
      <c r="A19" s="4" t="s">
        <v>50</v>
      </c>
      <c r="B19" s="4" t="s">
        <v>45</v>
      </c>
      <c r="C19" s="5" t="s">
        <v>46</v>
      </c>
      <c r="D19" s="4" t="s">
        <v>19</v>
      </c>
      <c r="E19" s="5" t="s">
        <v>20</v>
      </c>
      <c r="F19" s="4" t="s">
        <v>21</v>
      </c>
      <c r="G19" s="4" t="s">
        <v>21</v>
      </c>
      <c r="H19" s="4" t="s">
        <v>21</v>
      </c>
      <c r="I19" s="4"/>
      <c r="J19" s="5" t="s">
        <v>28</v>
      </c>
      <c r="K19" s="5" t="s">
        <v>109</v>
      </c>
      <c r="L19" s="6">
        <v>-906829</v>
      </c>
      <c r="M19" s="6">
        <v>-90683</v>
      </c>
      <c r="N19" s="6">
        <v>-997512</v>
      </c>
      <c r="O19" s="4" t="s">
        <v>108</v>
      </c>
      <c r="P19" s="7" t="s">
        <v>29</v>
      </c>
      <c r="Q19" s="13">
        <f t="shared" si="0"/>
        <v>0.10000011027437367</v>
      </c>
      <c r="R19" s="1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spans="1:255" s="8" customFormat="1" hidden="1" x14ac:dyDescent="0.2">
      <c r="A20" s="4" t="s">
        <v>55</v>
      </c>
      <c r="B20" s="4" t="s">
        <v>53</v>
      </c>
      <c r="C20" s="5" t="s">
        <v>54</v>
      </c>
      <c r="D20" s="4" t="s">
        <v>19</v>
      </c>
      <c r="E20" s="5" t="s">
        <v>20</v>
      </c>
      <c r="F20" s="4" t="s">
        <v>21</v>
      </c>
      <c r="G20" s="4" t="s">
        <v>21</v>
      </c>
      <c r="H20" s="4" t="s">
        <v>21</v>
      </c>
      <c r="I20" s="4"/>
      <c r="J20" s="5" t="s">
        <v>28</v>
      </c>
      <c r="K20" s="5" t="s">
        <v>109</v>
      </c>
      <c r="L20" s="6">
        <v>-582562</v>
      </c>
      <c r="M20" s="6">
        <v>-58256</v>
      </c>
      <c r="N20" s="6">
        <v>-640818</v>
      </c>
      <c r="O20" s="4" t="s">
        <v>108</v>
      </c>
      <c r="P20" s="7" t="s">
        <v>29</v>
      </c>
      <c r="Q20" s="13">
        <f t="shared" si="0"/>
        <v>9.9999656688901789E-2</v>
      </c>
      <c r="R20" s="1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spans="1:255" s="8" customFormat="1" hidden="1" x14ac:dyDescent="0.2">
      <c r="A21" s="4" t="s">
        <v>66</v>
      </c>
      <c r="B21" s="4" t="s">
        <v>64</v>
      </c>
      <c r="C21" s="5" t="s">
        <v>65</v>
      </c>
      <c r="D21" s="4" t="s">
        <v>19</v>
      </c>
      <c r="E21" s="5" t="s">
        <v>20</v>
      </c>
      <c r="F21" s="4" t="s">
        <v>21</v>
      </c>
      <c r="G21" s="4" t="s">
        <v>21</v>
      </c>
      <c r="H21" s="4" t="s">
        <v>21</v>
      </c>
      <c r="I21" s="4"/>
      <c r="J21" s="5" t="s">
        <v>28</v>
      </c>
      <c r="K21" s="5" t="s">
        <v>109</v>
      </c>
      <c r="L21" s="6">
        <v>-1715942</v>
      </c>
      <c r="M21" s="6">
        <v>-171594</v>
      </c>
      <c r="N21" s="6">
        <v>-1887536</v>
      </c>
      <c r="O21" s="4" t="s">
        <v>108</v>
      </c>
      <c r="P21" s="7" t="s">
        <v>29</v>
      </c>
      <c r="Q21" s="13">
        <f t="shared" si="0"/>
        <v>9.9999883445943974E-2</v>
      </c>
      <c r="R21" s="1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spans="1:255" s="8" customFormat="1" hidden="1" x14ac:dyDescent="0.2">
      <c r="A22" s="4" t="s">
        <v>77</v>
      </c>
      <c r="B22" s="4" t="s">
        <v>73</v>
      </c>
      <c r="C22" s="5" t="s">
        <v>74</v>
      </c>
      <c r="D22" s="4" t="s">
        <v>19</v>
      </c>
      <c r="E22" s="5" t="s">
        <v>20</v>
      </c>
      <c r="F22" s="4" t="s">
        <v>21</v>
      </c>
      <c r="G22" s="4" t="s">
        <v>21</v>
      </c>
      <c r="H22" s="4" t="s">
        <v>21</v>
      </c>
      <c r="I22" s="4"/>
      <c r="J22" s="5" t="s">
        <v>28</v>
      </c>
      <c r="K22" s="5" t="s">
        <v>109</v>
      </c>
      <c r="L22" s="6">
        <v>-887969</v>
      </c>
      <c r="M22" s="6">
        <v>-88797</v>
      </c>
      <c r="N22" s="6">
        <v>-976766</v>
      </c>
      <c r="O22" s="4" t="s">
        <v>108</v>
      </c>
      <c r="P22" s="7" t="s">
        <v>29</v>
      </c>
      <c r="Q22" s="13">
        <f t="shared" si="0"/>
        <v>0.10000011261654404</v>
      </c>
      <c r="R22" s="1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spans="1:255" s="8" customFormat="1" hidden="1" x14ac:dyDescent="0.2">
      <c r="A23" s="4" t="s">
        <v>83</v>
      </c>
      <c r="B23" s="4" t="s">
        <v>81</v>
      </c>
      <c r="C23" s="5" t="s">
        <v>82</v>
      </c>
      <c r="D23" s="4" t="s">
        <v>19</v>
      </c>
      <c r="E23" s="5" t="s">
        <v>20</v>
      </c>
      <c r="F23" s="4" t="s">
        <v>21</v>
      </c>
      <c r="G23" s="4" t="s">
        <v>21</v>
      </c>
      <c r="H23" s="4" t="s">
        <v>21</v>
      </c>
      <c r="I23" s="4"/>
      <c r="J23" s="5" t="s">
        <v>28</v>
      </c>
      <c r="K23" s="5" t="s">
        <v>109</v>
      </c>
      <c r="L23" s="6">
        <v>-1701817</v>
      </c>
      <c r="M23" s="6">
        <v>-170182</v>
      </c>
      <c r="N23" s="6">
        <v>-1871999</v>
      </c>
      <c r="O23" s="4" t="s">
        <v>108</v>
      </c>
      <c r="P23" s="7" t="s">
        <v>29</v>
      </c>
      <c r="Q23" s="13">
        <f t="shared" si="0"/>
        <v>0.1000001762821737</v>
      </c>
      <c r="R23" s="1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spans="1:255" s="8" customFormat="1" hidden="1" x14ac:dyDescent="0.2">
      <c r="A24" s="4" t="s">
        <v>88</v>
      </c>
      <c r="B24" s="4" t="s">
        <v>90</v>
      </c>
      <c r="C24" s="5" t="s">
        <v>91</v>
      </c>
      <c r="D24" s="4" t="s">
        <v>19</v>
      </c>
      <c r="E24" s="5" t="s">
        <v>20</v>
      </c>
      <c r="F24" s="4" t="s">
        <v>21</v>
      </c>
      <c r="G24" s="4" t="s">
        <v>21</v>
      </c>
      <c r="H24" s="4" t="s">
        <v>21</v>
      </c>
      <c r="I24" s="4"/>
      <c r="J24" s="5" t="s">
        <v>28</v>
      </c>
      <c r="K24" s="5" t="s">
        <v>109</v>
      </c>
      <c r="L24" s="6">
        <v>-152281</v>
      </c>
      <c r="M24" s="6">
        <v>-15228</v>
      </c>
      <c r="N24" s="6">
        <v>-167509</v>
      </c>
      <c r="O24" s="4" t="s">
        <v>108</v>
      </c>
      <c r="P24" s="7" t="s">
        <v>29</v>
      </c>
      <c r="Q24" s="13">
        <f t="shared" si="0"/>
        <v>9.9999343319258471E-2</v>
      </c>
      <c r="R24" s="1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s="8" customFormat="1" hidden="1" x14ac:dyDescent="0.2">
      <c r="A25" s="4" t="s">
        <v>95</v>
      </c>
      <c r="B25" s="4" t="s">
        <v>97</v>
      </c>
      <c r="C25" s="5" t="s">
        <v>98</v>
      </c>
      <c r="D25" s="4" t="s">
        <v>19</v>
      </c>
      <c r="E25" s="5" t="s">
        <v>20</v>
      </c>
      <c r="F25" s="4" t="s">
        <v>21</v>
      </c>
      <c r="G25" s="4" t="s">
        <v>21</v>
      </c>
      <c r="H25" s="4" t="s">
        <v>21</v>
      </c>
      <c r="I25" s="4"/>
      <c r="J25" s="5" t="s">
        <v>28</v>
      </c>
      <c r="K25" s="5" t="s">
        <v>109</v>
      </c>
      <c r="L25" s="6">
        <v>-274869</v>
      </c>
      <c r="M25" s="6">
        <v>-27487</v>
      </c>
      <c r="N25" s="6">
        <v>-302356</v>
      </c>
      <c r="O25" s="4" t="s">
        <v>108</v>
      </c>
      <c r="P25" s="7" t="s">
        <v>29</v>
      </c>
      <c r="Q25" s="13">
        <f t="shared" si="0"/>
        <v>0.10000036380966933</v>
      </c>
      <c r="R25" s="1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s="8" customFormat="1" hidden="1" x14ac:dyDescent="0.2">
      <c r="A26" s="4" t="s">
        <v>104</v>
      </c>
      <c r="B26" s="4" t="s">
        <v>102</v>
      </c>
      <c r="C26" s="5" t="s">
        <v>103</v>
      </c>
      <c r="D26" s="4" t="s">
        <v>19</v>
      </c>
      <c r="E26" s="5" t="s">
        <v>20</v>
      </c>
      <c r="F26" s="4" t="s">
        <v>21</v>
      </c>
      <c r="G26" s="4" t="s">
        <v>21</v>
      </c>
      <c r="H26" s="4" t="s">
        <v>21</v>
      </c>
      <c r="I26" s="4"/>
      <c r="J26" s="5" t="s">
        <v>28</v>
      </c>
      <c r="K26" s="5" t="s">
        <v>109</v>
      </c>
      <c r="L26" s="6">
        <v>-296933</v>
      </c>
      <c r="M26" s="6">
        <v>-29693</v>
      </c>
      <c r="N26" s="6">
        <v>-326626</v>
      </c>
      <c r="O26" s="4" t="s">
        <v>108</v>
      </c>
      <c r="P26" s="7" t="s">
        <v>29</v>
      </c>
      <c r="Q26" s="13">
        <f t="shared" si="0"/>
        <v>9.9998989671070584E-2</v>
      </c>
      <c r="R26" s="1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s="8" customFormat="1" hidden="1" x14ac:dyDescent="0.2">
      <c r="A27" s="4" t="s">
        <v>24</v>
      </c>
      <c r="B27" s="4" t="s">
        <v>17</v>
      </c>
      <c r="C27" s="5" t="s">
        <v>18</v>
      </c>
      <c r="D27" s="4" t="s">
        <v>19</v>
      </c>
      <c r="E27" s="5" t="s">
        <v>20</v>
      </c>
      <c r="F27" s="4" t="s">
        <v>21</v>
      </c>
      <c r="G27" s="4" t="s">
        <v>21</v>
      </c>
      <c r="H27" s="4" t="s">
        <v>21</v>
      </c>
      <c r="I27" s="4"/>
      <c r="J27" s="5" t="s">
        <v>28</v>
      </c>
      <c r="K27" s="5" t="s">
        <v>111</v>
      </c>
      <c r="L27" s="6">
        <v>-653138</v>
      </c>
      <c r="M27" s="6">
        <v>-65314</v>
      </c>
      <c r="N27" s="6">
        <v>-718452</v>
      </c>
      <c r="O27" s="4" t="s">
        <v>110</v>
      </c>
      <c r="P27" s="7" t="s">
        <v>29</v>
      </c>
      <c r="Q27" s="13">
        <f t="shared" si="0"/>
        <v>0.10000030621400072</v>
      </c>
      <c r="R27" s="1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s="8" customFormat="1" x14ac:dyDescent="0.2">
      <c r="A28" s="4" t="s">
        <v>36</v>
      </c>
      <c r="B28" s="4" t="s">
        <v>32</v>
      </c>
      <c r="C28" s="5" t="s">
        <v>33</v>
      </c>
      <c r="D28" s="4" t="s">
        <v>19</v>
      </c>
      <c r="E28" s="5" t="s">
        <v>20</v>
      </c>
      <c r="F28" s="4" t="s">
        <v>21</v>
      </c>
      <c r="G28" s="4" t="s">
        <v>21</v>
      </c>
      <c r="H28" s="4" t="s">
        <v>21</v>
      </c>
      <c r="I28" s="4"/>
      <c r="J28" s="5" t="s">
        <v>28</v>
      </c>
      <c r="K28" s="5" t="s">
        <v>111</v>
      </c>
      <c r="L28" s="6">
        <v>-65486</v>
      </c>
      <c r="M28" s="6">
        <v>-6549</v>
      </c>
      <c r="N28" s="6">
        <v>-72035</v>
      </c>
      <c r="O28" s="4" t="s">
        <v>110</v>
      </c>
      <c r="P28" s="7" t="s">
        <v>29</v>
      </c>
      <c r="Q28" s="13">
        <f t="shared" si="0"/>
        <v>0.10000610817579329</v>
      </c>
      <c r="R28" s="1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s="8" customFormat="1" hidden="1" x14ac:dyDescent="0.2">
      <c r="A29" s="4" t="s">
        <v>39</v>
      </c>
      <c r="B29" s="4" t="s">
        <v>37</v>
      </c>
      <c r="C29" s="5" t="s">
        <v>38</v>
      </c>
      <c r="D29" s="4" t="s">
        <v>19</v>
      </c>
      <c r="E29" s="5" t="s">
        <v>20</v>
      </c>
      <c r="F29" s="4" t="s">
        <v>21</v>
      </c>
      <c r="G29" s="4" t="s">
        <v>21</v>
      </c>
      <c r="H29" s="4" t="s">
        <v>21</v>
      </c>
      <c r="I29" s="4"/>
      <c r="J29" s="5" t="s">
        <v>28</v>
      </c>
      <c r="K29" s="5" t="s">
        <v>111</v>
      </c>
      <c r="L29" s="6">
        <v>-412614</v>
      </c>
      <c r="M29" s="6">
        <v>-41261</v>
      </c>
      <c r="N29" s="6">
        <v>-453875</v>
      </c>
      <c r="O29" s="4" t="s">
        <v>110</v>
      </c>
      <c r="P29" s="7" t="s">
        <v>29</v>
      </c>
      <c r="Q29" s="13">
        <f t="shared" si="0"/>
        <v>9.9999030570945238E-2</v>
      </c>
      <c r="R29" s="1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s="8" customFormat="1" hidden="1" x14ac:dyDescent="0.2">
      <c r="A30" s="4" t="s">
        <v>47</v>
      </c>
      <c r="B30" s="4" t="s">
        <v>45</v>
      </c>
      <c r="C30" s="5" t="s">
        <v>46</v>
      </c>
      <c r="D30" s="4" t="s">
        <v>19</v>
      </c>
      <c r="E30" s="5" t="s">
        <v>20</v>
      </c>
      <c r="F30" s="4" t="s">
        <v>21</v>
      </c>
      <c r="G30" s="4" t="s">
        <v>21</v>
      </c>
      <c r="H30" s="4" t="s">
        <v>21</v>
      </c>
      <c r="I30" s="4"/>
      <c r="J30" s="5" t="s">
        <v>28</v>
      </c>
      <c r="K30" s="5" t="s">
        <v>111</v>
      </c>
      <c r="L30" s="6">
        <v>-384126</v>
      </c>
      <c r="M30" s="6">
        <v>-38413</v>
      </c>
      <c r="N30" s="6">
        <v>-422539</v>
      </c>
      <c r="O30" s="4" t="s">
        <v>110</v>
      </c>
      <c r="P30" s="7" t="s">
        <v>29</v>
      </c>
      <c r="Q30" s="13">
        <f t="shared" si="0"/>
        <v>0.1000010413249819</v>
      </c>
      <c r="R30" s="1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s="8" customFormat="1" hidden="1" x14ac:dyDescent="0.2">
      <c r="A31" s="4" t="s">
        <v>52</v>
      </c>
      <c r="B31" s="4" t="s">
        <v>53</v>
      </c>
      <c r="C31" s="5" t="s">
        <v>54</v>
      </c>
      <c r="D31" s="4" t="s">
        <v>19</v>
      </c>
      <c r="E31" s="5" t="s">
        <v>20</v>
      </c>
      <c r="F31" s="4" t="s">
        <v>21</v>
      </c>
      <c r="G31" s="4" t="s">
        <v>21</v>
      </c>
      <c r="H31" s="4" t="s">
        <v>21</v>
      </c>
      <c r="I31" s="4"/>
      <c r="J31" s="5" t="s">
        <v>28</v>
      </c>
      <c r="K31" s="5" t="s">
        <v>111</v>
      </c>
      <c r="L31" s="6">
        <v>-303059</v>
      </c>
      <c r="M31" s="6">
        <v>-30306</v>
      </c>
      <c r="N31" s="6">
        <v>-333365</v>
      </c>
      <c r="O31" s="4" t="s">
        <v>110</v>
      </c>
      <c r="P31" s="7" t="s">
        <v>29</v>
      </c>
      <c r="Q31" s="13">
        <f t="shared" si="0"/>
        <v>0.10000032996875195</v>
      </c>
      <c r="R31" s="1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s="8" customFormat="1" hidden="1" x14ac:dyDescent="0.2">
      <c r="A32" s="4" t="s">
        <v>59</v>
      </c>
      <c r="B32" s="4" t="s">
        <v>64</v>
      </c>
      <c r="C32" s="5" t="s">
        <v>65</v>
      </c>
      <c r="D32" s="4" t="s">
        <v>19</v>
      </c>
      <c r="E32" s="5" t="s">
        <v>20</v>
      </c>
      <c r="F32" s="4" t="s">
        <v>21</v>
      </c>
      <c r="G32" s="4" t="s">
        <v>21</v>
      </c>
      <c r="H32" s="4" t="s">
        <v>21</v>
      </c>
      <c r="I32" s="4"/>
      <c r="J32" s="5" t="s">
        <v>28</v>
      </c>
      <c r="K32" s="5" t="s">
        <v>111</v>
      </c>
      <c r="L32" s="6">
        <v>-497796</v>
      </c>
      <c r="M32" s="6">
        <v>-49780</v>
      </c>
      <c r="N32" s="6">
        <v>-547576</v>
      </c>
      <c r="O32" s="4" t="s">
        <v>110</v>
      </c>
      <c r="P32" s="7" t="s">
        <v>29</v>
      </c>
      <c r="Q32" s="13">
        <f t="shared" si="0"/>
        <v>0.1000008035420132</v>
      </c>
      <c r="R32" s="1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s="8" customFormat="1" hidden="1" x14ac:dyDescent="0.2">
      <c r="A33" s="4" t="s">
        <v>68</v>
      </c>
      <c r="B33" s="4" t="s">
        <v>73</v>
      </c>
      <c r="C33" s="5" t="s">
        <v>74</v>
      </c>
      <c r="D33" s="4" t="s">
        <v>19</v>
      </c>
      <c r="E33" s="5" t="s">
        <v>20</v>
      </c>
      <c r="F33" s="4" t="s">
        <v>21</v>
      </c>
      <c r="G33" s="4" t="s">
        <v>21</v>
      </c>
      <c r="H33" s="4" t="s">
        <v>21</v>
      </c>
      <c r="I33" s="4"/>
      <c r="J33" s="5" t="s">
        <v>28</v>
      </c>
      <c r="K33" s="5" t="s">
        <v>111</v>
      </c>
      <c r="L33" s="6">
        <v>-521648</v>
      </c>
      <c r="M33" s="6">
        <v>-52165</v>
      </c>
      <c r="N33" s="6">
        <v>-573813</v>
      </c>
      <c r="O33" s="4" t="s">
        <v>110</v>
      </c>
      <c r="P33" s="7" t="s">
        <v>29</v>
      </c>
      <c r="Q33" s="13">
        <f t="shared" si="0"/>
        <v>0.10000038340030058</v>
      </c>
      <c r="R33" s="1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s="8" customFormat="1" hidden="1" x14ac:dyDescent="0.2">
      <c r="A34" s="4" t="s">
        <v>69</v>
      </c>
      <c r="B34" s="4" t="s">
        <v>81</v>
      </c>
      <c r="C34" s="5" t="s">
        <v>82</v>
      </c>
      <c r="D34" s="4" t="s">
        <v>19</v>
      </c>
      <c r="E34" s="5" t="s">
        <v>20</v>
      </c>
      <c r="F34" s="4" t="s">
        <v>21</v>
      </c>
      <c r="G34" s="4" t="s">
        <v>21</v>
      </c>
      <c r="H34" s="4" t="s">
        <v>21</v>
      </c>
      <c r="I34" s="4"/>
      <c r="J34" s="5" t="s">
        <v>28</v>
      </c>
      <c r="K34" s="5" t="s">
        <v>111</v>
      </c>
      <c r="L34" s="6">
        <v>-212727</v>
      </c>
      <c r="M34" s="6">
        <v>-21273</v>
      </c>
      <c r="N34" s="6">
        <v>-234000</v>
      </c>
      <c r="O34" s="4" t="s">
        <v>110</v>
      </c>
      <c r="P34" s="7" t="s">
        <v>29</v>
      </c>
      <c r="Q34" s="13">
        <f t="shared" si="0"/>
        <v>0.10000141025821828</v>
      </c>
      <c r="R34" s="1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s="8" customFormat="1" hidden="1" x14ac:dyDescent="0.2">
      <c r="A35" s="4" t="s">
        <v>80</v>
      </c>
      <c r="B35" s="4" t="s">
        <v>90</v>
      </c>
      <c r="C35" s="5" t="s">
        <v>91</v>
      </c>
      <c r="D35" s="4" t="s">
        <v>19</v>
      </c>
      <c r="E35" s="5" t="s">
        <v>20</v>
      </c>
      <c r="F35" s="4" t="s">
        <v>21</v>
      </c>
      <c r="G35" s="4" t="s">
        <v>21</v>
      </c>
      <c r="H35" s="4" t="s">
        <v>21</v>
      </c>
      <c r="I35" s="4"/>
      <c r="J35" s="5" t="s">
        <v>28</v>
      </c>
      <c r="K35" s="5" t="s">
        <v>111</v>
      </c>
      <c r="L35" s="6">
        <v>-216155</v>
      </c>
      <c r="M35" s="6">
        <v>-21616</v>
      </c>
      <c r="N35" s="6">
        <v>-237771</v>
      </c>
      <c r="O35" s="4" t="s">
        <v>110</v>
      </c>
      <c r="P35" s="7" t="s">
        <v>29</v>
      </c>
      <c r="Q35" s="13">
        <f t="shared" si="0"/>
        <v>0.10000231315491198</v>
      </c>
      <c r="R35" s="1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s="8" customFormat="1" hidden="1" x14ac:dyDescent="0.2">
      <c r="A36" s="4" t="s">
        <v>86</v>
      </c>
      <c r="B36" s="4" t="s">
        <v>97</v>
      </c>
      <c r="C36" s="5" t="s">
        <v>98</v>
      </c>
      <c r="D36" s="4" t="s">
        <v>19</v>
      </c>
      <c r="E36" s="5" t="s">
        <v>20</v>
      </c>
      <c r="F36" s="4" t="s">
        <v>21</v>
      </c>
      <c r="G36" s="4" t="s">
        <v>21</v>
      </c>
      <c r="H36" s="4" t="s">
        <v>21</v>
      </c>
      <c r="I36" s="4"/>
      <c r="J36" s="5" t="s">
        <v>28</v>
      </c>
      <c r="K36" s="5" t="s">
        <v>111</v>
      </c>
      <c r="L36" s="6">
        <v>-91623</v>
      </c>
      <c r="M36" s="6">
        <v>-9162</v>
      </c>
      <c r="N36" s="6">
        <v>-100785</v>
      </c>
      <c r="O36" s="4" t="s">
        <v>110</v>
      </c>
      <c r="P36" s="7" t="s">
        <v>29</v>
      </c>
      <c r="Q36" s="13">
        <f t="shared" si="0"/>
        <v>9.9996725712976006E-2</v>
      </c>
      <c r="R36" s="1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s="8" customFormat="1" hidden="1" x14ac:dyDescent="0.2">
      <c r="A37" s="4" t="s">
        <v>89</v>
      </c>
      <c r="B37" s="4" t="s">
        <v>102</v>
      </c>
      <c r="C37" s="5" t="s">
        <v>103</v>
      </c>
      <c r="D37" s="4" t="s">
        <v>19</v>
      </c>
      <c r="E37" s="5" t="s">
        <v>20</v>
      </c>
      <c r="F37" s="4" t="s">
        <v>21</v>
      </c>
      <c r="G37" s="4" t="s">
        <v>21</v>
      </c>
      <c r="H37" s="4" t="s">
        <v>21</v>
      </c>
      <c r="I37" s="4"/>
      <c r="J37" s="5" t="s">
        <v>28</v>
      </c>
      <c r="K37" s="5" t="s">
        <v>111</v>
      </c>
      <c r="L37" s="6">
        <v>-552105</v>
      </c>
      <c r="M37" s="6">
        <v>-55211</v>
      </c>
      <c r="N37" s="6">
        <v>-607316</v>
      </c>
      <c r="O37" s="4" t="s">
        <v>110</v>
      </c>
      <c r="P37" s="7" t="s">
        <v>29</v>
      </c>
      <c r="Q37" s="13">
        <f t="shared" si="0"/>
        <v>0.10000090562483585</v>
      </c>
      <c r="R37" s="1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s="8" customFormat="1" hidden="1" x14ac:dyDescent="0.2">
      <c r="A38" s="4" t="s">
        <v>16</v>
      </c>
      <c r="B38" s="4" t="s">
        <v>17</v>
      </c>
      <c r="C38" s="5" t="s">
        <v>18</v>
      </c>
      <c r="D38" s="4" t="s">
        <v>19</v>
      </c>
      <c r="E38" s="5" t="s">
        <v>20</v>
      </c>
      <c r="F38" s="4" t="s">
        <v>21</v>
      </c>
      <c r="G38" s="4" t="s">
        <v>21</v>
      </c>
      <c r="H38" s="4" t="s">
        <v>21</v>
      </c>
      <c r="I38" s="4"/>
      <c r="J38" s="5" t="s">
        <v>112</v>
      </c>
      <c r="K38" s="5" t="s">
        <v>113</v>
      </c>
      <c r="L38" s="6">
        <v>-1784409</v>
      </c>
      <c r="M38" s="6">
        <v>-178441</v>
      </c>
      <c r="N38" s="6">
        <v>-1962850</v>
      </c>
      <c r="O38" s="4" t="s">
        <v>114</v>
      </c>
      <c r="P38" s="7" t="s">
        <v>29</v>
      </c>
      <c r="Q38" s="13">
        <f t="shared" si="0"/>
        <v>0.10000005604096371</v>
      </c>
      <c r="R38" s="1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s="8" customFormat="1" hidden="1" x14ac:dyDescent="0.2">
      <c r="A39" s="4" t="s">
        <v>25</v>
      </c>
      <c r="B39" s="4" t="s">
        <v>17</v>
      </c>
      <c r="C39" s="5" t="s">
        <v>18</v>
      </c>
      <c r="D39" s="4" t="s">
        <v>19</v>
      </c>
      <c r="E39" s="5" t="s">
        <v>20</v>
      </c>
      <c r="F39" s="4" t="s">
        <v>21</v>
      </c>
      <c r="G39" s="4" t="s">
        <v>21</v>
      </c>
      <c r="H39" s="4" t="s">
        <v>21</v>
      </c>
      <c r="I39" s="4"/>
      <c r="J39" s="5" t="s">
        <v>28</v>
      </c>
      <c r="K39" s="5" t="s">
        <v>115</v>
      </c>
      <c r="L39" s="6">
        <v>-290756</v>
      </c>
      <c r="M39" s="6">
        <v>-29076</v>
      </c>
      <c r="N39" s="6">
        <v>-319832</v>
      </c>
      <c r="O39" s="4" t="s">
        <v>114</v>
      </c>
      <c r="P39" s="7" t="s">
        <v>29</v>
      </c>
      <c r="Q39" s="13">
        <f t="shared" si="0"/>
        <v>0.10000137572397474</v>
      </c>
      <c r="R39" s="1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s="8" customFormat="1" x14ac:dyDescent="0.2">
      <c r="A40" s="4" t="s">
        <v>40</v>
      </c>
      <c r="B40" s="4" t="s">
        <v>32</v>
      </c>
      <c r="C40" s="5" t="s">
        <v>33</v>
      </c>
      <c r="D40" s="4" t="s">
        <v>19</v>
      </c>
      <c r="E40" s="5" t="s">
        <v>20</v>
      </c>
      <c r="F40" s="4" t="s">
        <v>21</v>
      </c>
      <c r="G40" s="4" t="s">
        <v>21</v>
      </c>
      <c r="H40" s="4" t="s">
        <v>21</v>
      </c>
      <c r="I40" s="4"/>
      <c r="J40" s="5" t="s">
        <v>112</v>
      </c>
      <c r="K40" s="5" t="s">
        <v>116</v>
      </c>
      <c r="L40" s="6">
        <v>-226225</v>
      </c>
      <c r="M40" s="6">
        <v>-22623</v>
      </c>
      <c r="N40" s="6">
        <v>-248848</v>
      </c>
      <c r="O40" s="4" t="s">
        <v>114</v>
      </c>
      <c r="P40" s="7" t="s">
        <v>29</v>
      </c>
      <c r="Q40" s="13">
        <f t="shared" si="0"/>
        <v>0.10000221018897115</v>
      </c>
      <c r="R40" s="1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s="8" customFormat="1" x14ac:dyDescent="0.2">
      <c r="A41" s="4" t="s">
        <v>41</v>
      </c>
      <c r="B41" s="4" t="s">
        <v>32</v>
      </c>
      <c r="C41" s="5" t="s">
        <v>33</v>
      </c>
      <c r="D41" s="4" t="s">
        <v>19</v>
      </c>
      <c r="E41" s="5" t="s">
        <v>20</v>
      </c>
      <c r="F41" s="4" t="s">
        <v>21</v>
      </c>
      <c r="G41" s="4" t="s">
        <v>21</v>
      </c>
      <c r="H41" s="4" t="s">
        <v>21</v>
      </c>
      <c r="I41" s="4"/>
      <c r="J41" s="5" t="s">
        <v>28</v>
      </c>
      <c r="K41" s="5" t="s">
        <v>115</v>
      </c>
      <c r="L41" s="6">
        <v>-65486</v>
      </c>
      <c r="M41" s="6">
        <v>-6549</v>
      </c>
      <c r="N41" s="6">
        <v>-72035</v>
      </c>
      <c r="O41" s="4" t="s">
        <v>114</v>
      </c>
      <c r="P41" s="7" t="s">
        <v>29</v>
      </c>
      <c r="Q41" s="13">
        <f t="shared" si="0"/>
        <v>0.10000610817579329</v>
      </c>
      <c r="R41" s="1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s="8" customFormat="1" hidden="1" x14ac:dyDescent="0.2">
      <c r="A42" s="4" t="s">
        <v>43</v>
      </c>
      <c r="B42" s="4" t="s">
        <v>37</v>
      </c>
      <c r="C42" s="5" t="s">
        <v>38</v>
      </c>
      <c r="D42" s="4" t="s">
        <v>19</v>
      </c>
      <c r="E42" s="5" t="s">
        <v>20</v>
      </c>
      <c r="F42" s="4" t="s">
        <v>21</v>
      </c>
      <c r="G42" s="4" t="s">
        <v>21</v>
      </c>
      <c r="H42" s="4" t="s">
        <v>21</v>
      </c>
      <c r="I42" s="4"/>
      <c r="J42" s="5" t="s">
        <v>112</v>
      </c>
      <c r="K42" s="5" t="s">
        <v>117</v>
      </c>
      <c r="L42" s="6">
        <v>-2288351</v>
      </c>
      <c r="M42" s="6">
        <v>-228835</v>
      </c>
      <c r="N42" s="6">
        <v>-2517186</v>
      </c>
      <c r="O42" s="4" t="s">
        <v>114</v>
      </c>
      <c r="P42" s="7" t="s">
        <v>29</v>
      </c>
      <c r="Q42" s="13">
        <f t="shared" si="0"/>
        <v>9.9999956300410212E-2</v>
      </c>
      <c r="R42" s="1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s="8" customFormat="1" hidden="1" x14ac:dyDescent="0.2">
      <c r="A43" s="4" t="s">
        <v>44</v>
      </c>
      <c r="B43" s="4" t="s">
        <v>37</v>
      </c>
      <c r="C43" s="5" t="s">
        <v>38</v>
      </c>
      <c r="D43" s="4" t="s">
        <v>19</v>
      </c>
      <c r="E43" s="5" t="s">
        <v>20</v>
      </c>
      <c r="F43" s="4" t="s">
        <v>21</v>
      </c>
      <c r="G43" s="4" t="s">
        <v>21</v>
      </c>
      <c r="H43" s="4" t="s">
        <v>21</v>
      </c>
      <c r="I43" s="4"/>
      <c r="J43" s="5" t="s">
        <v>28</v>
      </c>
      <c r="K43" s="5" t="s">
        <v>115</v>
      </c>
      <c r="L43" s="6">
        <v>-474838</v>
      </c>
      <c r="M43" s="6">
        <v>-47484</v>
      </c>
      <c r="N43" s="6">
        <v>-522322</v>
      </c>
      <c r="O43" s="4" t="s">
        <v>114</v>
      </c>
      <c r="P43" s="7" t="s">
        <v>29</v>
      </c>
      <c r="Q43" s="13">
        <f t="shared" si="0"/>
        <v>0.10000042119628168</v>
      </c>
      <c r="R43" s="1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s="8" customFormat="1" hidden="1" x14ac:dyDescent="0.2">
      <c r="A44" s="4" t="s">
        <v>51</v>
      </c>
      <c r="B44" s="4" t="s">
        <v>45</v>
      </c>
      <c r="C44" s="5" t="s">
        <v>46</v>
      </c>
      <c r="D44" s="4" t="s">
        <v>19</v>
      </c>
      <c r="E44" s="5" t="s">
        <v>20</v>
      </c>
      <c r="F44" s="4" t="s">
        <v>21</v>
      </c>
      <c r="G44" s="4" t="s">
        <v>21</v>
      </c>
      <c r="H44" s="4" t="s">
        <v>21</v>
      </c>
      <c r="I44" s="4"/>
      <c r="J44" s="5" t="s">
        <v>28</v>
      </c>
      <c r="K44" s="5" t="s">
        <v>115</v>
      </c>
      <c r="L44" s="6">
        <v>-619794</v>
      </c>
      <c r="M44" s="6">
        <v>-61979</v>
      </c>
      <c r="N44" s="6">
        <v>-681773</v>
      </c>
      <c r="O44" s="4" t="s">
        <v>114</v>
      </c>
      <c r="P44" s="7" t="s">
        <v>29</v>
      </c>
      <c r="Q44" s="13">
        <f t="shared" si="0"/>
        <v>9.9999354624278392E-2</v>
      </c>
      <c r="R44" s="1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s="8" customFormat="1" hidden="1" x14ac:dyDescent="0.2">
      <c r="A45" s="4" t="s">
        <v>58</v>
      </c>
      <c r="B45" s="4" t="s">
        <v>45</v>
      </c>
      <c r="C45" s="5" t="s">
        <v>46</v>
      </c>
      <c r="D45" s="4" t="s">
        <v>19</v>
      </c>
      <c r="E45" s="5" t="s">
        <v>20</v>
      </c>
      <c r="F45" s="4" t="s">
        <v>21</v>
      </c>
      <c r="G45" s="4" t="s">
        <v>21</v>
      </c>
      <c r="H45" s="4" t="s">
        <v>21</v>
      </c>
      <c r="I45" s="4"/>
      <c r="J45" s="5" t="s">
        <v>112</v>
      </c>
      <c r="K45" s="5" t="s">
        <v>118</v>
      </c>
      <c r="L45" s="6">
        <v>-3814126</v>
      </c>
      <c r="M45" s="6">
        <v>-381413</v>
      </c>
      <c r="N45" s="6">
        <v>-4195539</v>
      </c>
      <c r="O45" s="4" t="s">
        <v>114</v>
      </c>
      <c r="P45" s="7" t="s">
        <v>29</v>
      </c>
      <c r="Q45" s="13">
        <f t="shared" si="0"/>
        <v>0.10000010487330518</v>
      </c>
      <c r="R45" s="1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s="8" customFormat="1" hidden="1" x14ac:dyDescent="0.2">
      <c r="A46" s="4" t="s">
        <v>61</v>
      </c>
      <c r="B46" s="4" t="s">
        <v>53</v>
      </c>
      <c r="C46" s="5" t="s">
        <v>54</v>
      </c>
      <c r="D46" s="4" t="s">
        <v>19</v>
      </c>
      <c r="E46" s="5" t="s">
        <v>20</v>
      </c>
      <c r="F46" s="4" t="s">
        <v>21</v>
      </c>
      <c r="G46" s="4" t="s">
        <v>21</v>
      </c>
      <c r="H46" s="4" t="s">
        <v>21</v>
      </c>
      <c r="I46" s="4"/>
      <c r="J46" s="5" t="s">
        <v>112</v>
      </c>
      <c r="K46" s="5" t="s">
        <v>119</v>
      </c>
      <c r="L46" s="6">
        <v>-1808238</v>
      </c>
      <c r="M46" s="6">
        <v>-180824</v>
      </c>
      <c r="N46" s="6">
        <v>-1989062</v>
      </c>
      <c r="O46" s="4" t="s">
        <v>114</v>
      </c>
      <c r="P46" s="7" t="s">
        <v>29</v>
      </c>
      <c r="Q46" s="13">
        <f t="shared" si="0"/>
        <v>0.10000011060490931</v>
      </c>
      <c r="R46" s="1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s="8" customFormat="1" hidden="1" x14ac:dyDescent="0.2">
      <c r="A47" s="4" t="s">
        <v>63</v>
      </c>
      <c r="B47" s="4" t="s">
        <v>53</v>
      </c>
      <c r="C47" s="5" t="s">
        <v>54</v>
      </c>
      <c r="D47" s="4" t="s">
        <v>19</v>
      </c>
      <c r="E47" s="5" t="s">
        <v>20</v>
      </c>
      <c r="F47" s="4" t="s">
        <v>21</v>
      </c>
      <c r="G47" s="4" t="s">
        <v>21</v>
      </c>
      <c r="H47" s="4" t="s">
        <v>21</v>
      </c>
      <c r="I47" s="4"/>
      <c r="J47" s="5" t="s">
        <v>28</v>
      </c>
      <c r="K47" s="5" t="s">
        <v>115</v>
      </c>
      <c r="L47" s="6">
        <v>-267900</v>
      </c>
      <c r="M47" s="6">
        <v>-26790</v>
      </c>
      <c r="N47" s="6">
        <v>-294690</v>
      </c>
      <c r="O47" s="4" t="s">
        <v>114</v>
      </c>
      <c r="P47" s="7" t="s">
        <v>29</v>
      </c>
      <c r="Q47" s="13">
        <f t="shared" si="0"/>
        <v>0.1</v>
      </c>
      <c r="R47" s="1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s="8" customFormat="1" hidden="1" x14ac:dyDescent="0.2">
      <c r="A48" s="4" t="s">
        <v>70</v>
      </c>
      <c r="B48" s="4" t="s">
        <v>64</v>
      </c>
      <c r="C48" s="5" t="s">
        <v>65</v>
      </c>
      <c r="D48" s="4" t="s">
        <v>19</v>
      </c>
      <c r="E48" s="5" t="s">
        <v>20</v>
      </c>
      <c r="F48" s="4" t="s">
        <v>21</v>
      </c>
      <c r="G48" s="4" t="s">
        <v>21</v>
      </c>
      <c r="H48" s="4" t="s">
        <v>21</v>
      </c>
      <c r="I48" s="4"/>
      <c r="J48" s="5" t="s">
        <v>112</v>
      </c>
      <c r="K48" s="5" t="s">
        <v>120</v>
      </c>
      <c r="L48" s="6">
        <v>-2065572</v>
      </c>
      <c r="M48" s="6">
        <v>-206557</v>
      </c>
      <c r="N48" s="6">
        <v>-2272129</v>
      </c>
      <c r="O48" s="4" t="s">
        <v>114</v>
      </c>
      <c r="P48" s="7" t="s">
        <v>29</v>
      </c>
      <c r="Q48" s="13">
        <f t="shared" si="0"/>
        <v>9.9999903174520177E-2</v>
      </c>
      <c r="R48" s="1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s="8" customFormat="1" hidden="1" x14ac:dyDescent="0.2">
      <c r="A49" s="4" t="s">
        <v>72</v>
      </c>
      <c r="B49" s="4" t="s">
        <v>64</v>
      </c>
      <c r="C49" s="5" t="s">
        <v>65</v>
      </c>
      <c r="D49" s="4" t="s">
        <v>19</v>
      </c>
      <c r="E49" s="5" t="s">
        <v>20</v>
      </c>
      <c r="F49" s="4" t="s">
        <v>21</v>
      </c>
      <c r="G49" s="4" t="s">
        <v>21</v>
      </c>
      <c r="H49" s="4" t="s">
        <v>21</v>
      </c>
      <c r="I49" s="4"/>
      <c r="J49" s="5" t="s">
        <v>28</v>
      </c>
      <c r="K49" s="5" t="s">
        <v>115</v>
      </c>
      <c r="L49" s="6">
        <v>-370085</v>
      </c>
      <c r="M49" s="6">
        <v>-37009</v>
      </c>
      <c r="N49" s="6">
        <v>-407094</v>
      </c>
      <c r="O49" s="4" t="s">
        <v>114</v>
      </c>
      <c r="P49" s="7" t="s">
        <v>29</v>
      </c>
      <c r="Q49" s="13">
        <f t="shared" si="0"/>
        <v>0.10000135104097707</v>
      </c>
      <c r="R49" s="1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s="8" customFormat="1" hidden="1" x14ac:dyDescent="0.2">
      <c r="A50" s="4" t="s">
        <v>78</v>
      </c>
      <c r="B50" s="4" t="s">
        <v>73</v>
      </c>
      <c r="C50" s="5" t="s">
        <v>74</v>
      </c>
      <c r="D50" s="4" t="s">
        <v>19</v>
      </c>
      <c r="E50" s="5" t="s">
        <v>20</v>
      </c>
      <c r="F50" s="4" t="s">
        <v>21</v>
      </c>
      <c r="G50" s="4" t="s">
        <v>21</v>
      </c>
      <c r="H50" s="4" t="s">
        <v>21</v>
      </c>
      <c r="I50" s="4"/>
      <c r="J50" s="5" t="s">
        <v>112</v>
      </c>
      <c r="K50" s="5" t="s">
        <v>121</v>
      </c>
      <c r="L50" s="6">
        <v>-1921787</v>
      </c>
      <c r="M50" s="6">
        <v>-192179</v>
      </c>
      <c r="N50" s="6">
        <v>-2113966</v>
      </c>
      <c r="O50" s="4" t="s">
        <v>114</v>
      </c>
      <c r="P50" s="7" t="s">
        <v>29</v>
      </c>
      <c r="Q50" s="13">
        <f t="shared" si="0"/>
        <v>0.10000015610470879</v>
      </c>
      <c r="R50" s="1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s="8" customFormat="1" hidden="1" x14ac:dyDescent="0.2">
      <c r="A51" s="4" t="s">
        <v>79</v>
      </c>
      <c r="B51" s="4" t="s">
        <v>73</v>
      </c>
      <c r="C51" s="5" t="s">
        <v>74</v>
      </c>
      <c r="D51" s="4" t="s">
        <v>19</v>
      </c>
      <c r="E51" s="5" t="s">
        <v>20</v>
      </c>
      <c r="F51" s="4" t="s">
        <v>21</v>
      </c>
      <c r="G51" s="4" t="s">
        <v>21</v>
      </c>
      <c r="H51" s="4" t="s">
        <v>21</v>
      </c>
      <c r="I51" s="4"/>
      <c r="J51" s="5" t="s">
        <v>28</v>
      </c>
      <c r="K51" s="5" t="s">
        <v>115</v>
      </c>
      <c r="L51" s="6">
        <v>-543546</v>
      </c>
      <c r="M51" s="6">
        <v>-54355</v>
      </c>
      <c r="N51" s="6">
        <v>-597901</v>
      </c>
      <c r="O51" s="4" t="s">
        <v>114</v>
      </c>
      <c r="P51" s="7" t="s">
        <v>29</v>
      </c>
      <c r="Q51" s="13">
        <f t="shared" si="0"/>
        <v>0.10000073590827639</v>
      </c>
      <c r="R51" s="1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s="8" customFormat="1" hidden="1" x14ac:dyDescent="0.2">
      <c r="A52" s="4" t="s">
        <v>85</v>
      </c>
      <c r="B52" s="4" t="s">
        <v>81</v>
      </c>
      <c r="C52" s="5" t="s">
        <v>82</v>
      </c>
      <c r="D52" s="4" t="s">
        <v>19</v>
      </c>
      <c r="E52" s="5" t="s">
        <v>20</v>
      </c>
      <c r="F52" s="4" t="s">
        <v>21</v>
      </c>
      <c r="G52" s="4" t="s">
        <v>21</v>
      </c>
      <c r="H52" s="4" t="s">
        <v>21</v>
      </c>
      <c r="I52" s="4"/>
      <c r="J52" s="5" t="s">
        <v>28</v>
      </c>
      <c r="K52" s="5" t="s">
        <v>115</v>
      </c>
      <c r="L52" s="6">
        <v>-455958</v>
      </c>
      <c r="M52" s="6">
        <v>-45596</v>
      </c>
      <c r="N52" s="6">
        <v>-501554</v>
      </c>
      <c r="O52" s="4" t="s">
        <v>114</v>
      </c>
      <c r="P52" s="7" t="s">
        <v>29</v>
      </c>
      <c r="Q52" s="13">
        <f t="shared" si="0"/>
        <v>0.10000043863689199</v>
      </c>
      <c r="R52" s="1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s="8" customFormat="1" hidden="1" x14ac:dyDescent="0.2">
      <c r="A53" s="4" t="s">
        <v>87</v>
      </c>
      <c r="B53" s="4" t="s">
        <v>81</v>
      </c>
      <c r="C53" s="5" t="s">
        <v>82</v>
      </c>
      <c r="D53" s="4" t="s">
        <v>19</v>
      </c>
      <c r="E53" s="5" t="s">
        <v>20</v>
      </c>
      <c r="F53" s="4" t="s">
        <v>21</v>
      </c>
      <c r="G53" s="4" t="s">
        <v>21</v>
      </c>
      <c r="H53" s="4" t="s">
        <v>21</v>
      </c>
      <c r="I53" s="4"/>
      <c r="J53" s="5" t="s">
        <v>112</v>
      </c>
      <c r="K53" s="5" t="s">
        <v>122</v>
      </c>
      <c r="L53" s="6">
        <v>-1240283</v>
      </c>
      <c r="M53" s="6">
        <v>-124028</v>
      </c>
      <c r="N53" s="6">
        <v>-1364311</v>
      </c>
      <c r="O53" s="4" t="s">
        <v>114</v>
      </c>
      <c r="P53" s="7" t="s">
        <v>29</v>
      </c>
      <c r="Q53" s="13">
        <f t="shared" si="0"/>
        <v>9.9999758119719451E-2</v>
      </c>
      <c r="R53" s="1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s="8" customFormat="1" hidden="1" x14ac:dyDescent="0.2">
      <c r="A54" s="4" t="s">
        <v>92</v>
      </c>
      <c r="B54" s="4" t="s">
        <v>90</v>
      </c>
      <c r="C54" s="5" t="s">
        <v>91</v>
      </c>
      <c r="D54" s="4" t="s">
        <v>19</v>
      </c>
      <c r="E54" s="5" t="s">
        <v>20</v>
      </c>
      <c r="F54" s="4" t="s">
        <v>21</v>
      </c>
      <c r="G54" s="4" t="s">
        <v>21</v>
      </c>
      <c r="H54" s="4" t="s">
        <v>21</v>
      </c>
      <c r="I54" s="4"/>
      <c r="J54" s="5" t="s">
        <v>112</v>
      </c>
      <c r="K54" s="5" t="s">
        <v>123</v>
      </c>
      <c r="L54" s="6">
        <v>-874460</v>
      </c>
      <c r="M54" s="6">
        <v>-87446</v>
      </c>
      <c r="N54" s="6">
        <v>-961906</v>
      </c>
      <c r="O54" s="4" t="s">
        <v>114</v>
      </c>
      <c r="P54" s="7" t="s">
        <v>29</v>
      </c>
      <c r="Q54" s="13">
        <f t="shared" si="0"/>
        <v>0.1</v>
      </c>
      <c r="R54" s="1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 s="8" customFormat="1" hidden="1" x14ac:dyDescent="0.2">
      <c r="A55" s="4" t="s">
        <v>93</v>
      </c>
      <c r="B55" s="4" t="s">
        <v>90</v>
      </c>
      <c r="C55" s="5" t="s">
        <v>91</v>
      </c>
      <c r="D55" s="4" t="s">
        <v>19</v>
      </c>
      <c r="E55" s="5" t="s">
        <v>20</v>
      </c>
      <c r="F55" s="4" t="s">
        <v>21</v>
      </c>
      <c r="G55" s="4" t="s">
        <v>21</v>
      </c>
      <c r="H55" s="4" t="s">
        <v>21</v>
      </c>
      <c r="I55" s="4"/>
      <c r="J55" s="5" t="s">
        <v>28</v>
      </c>
      <c r="K55" s="5" t="s">
        <v>115</v>
      </c>
      <c r="L55" s="6">
        <v>-65486</v>
      </c>
      <c r="M55" s="6">
        <v>-6549</v>
      </c>
      <c r="N55" s="6">
        <v>-72035</v>
      </c>
      <c r="O55" s="4" t="s">
        <v>114</v>
      </c>
      <c r="P55" s="7" t="s">
        <v>29</v>
      </c>
      <c r="Q55" s="13">
        <f t="shared" si="0"/>
        <v>0.10000610817579329</v>
      </c>
      <c r="R55" s="1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 s="8" customFormat="1" hidden="1" x14ac:dyDescent="0.2">
      <c r="A56" s="4" t="s">
        <v>96</v>
      </c>
      <c r="B56" s="4" t="s">
        <v>97</v>
      </c>
      <c r="C56" s="5" t="s">
        <v>98</v>
      </c>
      <c r="D56" s="4" t="s">
        <v>19</v>
      </c>
      <c r="E56" s="5" t="s">
        <v>20</v>
      </c>
      <c r="F56" s="4" t="s">
        <v>21</v>
      </c>
      <c r="G56" s="4" t="s">
        <v>21</v>
      </c>
      <c r="H56" s="4" t="s">
        <v>21</v>
      </c>
      <c r="I56" s="4"/>
      <c r="J56" s="5" t="s">
        <v>28</v>
      </c>
      <c r="K56" s="5" t="s">
        <v>115</v>
      </c>
      <c r="L56" s="6">
        <v>-91623</v>
      </c>
      <c r="M56" s="6">
        <v>-9162</v>
      </c>
      <c r="N56" s="6">
        <v>-100785</v>
      </c>
      <c r="O56" s="4" t="s">
        <v>114</v>
      </c>
      <c r="P56" s="7" t="s">
        <v>29</v>
      </c>
      <c r="Q56" s="13">
        <f t="shared" si="0"/>
        <v>9.9996725712976006E-2</v>
      </c>
      <c r="R56" s="1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 s="8" customFormat="1" hidden="1" x14ac:dyDescent="0.2">
      <c r="A57" s="4" t="s">
        <v>100</v>
      </c>
      <c r="B57" s="4" t="s">
        <v>97</v>
      </c>
      <c r="C57" s="5" t="s">
        <v>98</v>
      </c>
      <c r="D57" s="4" t="s">
        <v>19</v>
      </c>
      <c r="E57" s="5" t="s">
        <v>20</v>
      </c>
      <c r="F57" s="4" t="s">
        <v>21</v>
      </c>
      <c r="G57" s="4" t="s">
        <v>21</v>
      </c>
      <c r="H57" s="4" t="s">
        <v>21</v>
      </c>
      <c r="I57" s="4"/>
      <c r="J57" s="5" t="s">
        <v>112</v>
      </c>
      <c r="K57" s="5" t="s">
        <v>124</v>
      </c>
      <c r="L57" s="6">
        <v>-601934</v>
      </c>
      <c r="M57" s="6">
        <v>-60193</v>
      </c>
      <c r="N57" s="6">
        <v>-662127</v>
      </c>
      <c r="O57" s="4" t="s">
        <v>114</v>
      </c>
      <c r="P57" s="7" t="s">
        <v>29</v>
      </c>
      <c r="Q57" s="13">
        <f t="shared" si="0"/>
        <v>9.9999335475317891E-2</v>
      </c>
      <c r="R57" s="1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 s="8" customFormat="1" hidden="1" x14ac:dyDescent="0.2">
      <c r="A58" s="4" t="s">
        <v>105</v>
      </c>
      <c r="B58" s="4" t="s">
        <v>102</v>
      </c>
      <c r="C58" s="5" t="s">
        <v>103</v>
      </c>
      <c r="D58" s="4" t="s">
        <v>19</v>
      </c>
      <c r="E58" s="5" t="s">
        <v>20</v>
      </c>
      <c r="F58" s="4" t="s">
        <v>21</v>
      </c>
      <c r="G58" s="4" t="s">
        <v>21</v>
      </c>
      <c r="H58" s="4" t="s">
        <v>21</v>
      </c>
      <c r="I58" s="4"/>
      <c r="J58" s="5" t="s">
        <v>112</v>
      </c>
      <c r="K58" s="5" t="s">
        <v>125</v>
      </c>
      <c r="L58" s="6">
        <v>-3663598</v>
      </c>
      <c r="M58" s="6">
        <v>-366360</v>
      </c>
      <c r="N58" s="6">
        <v>-4029958</v>
      </c>
      <c r="O58" s="4" t="s">
        <v>114</v>
      </c>
      <c r="P58" s="7" t="s">
        <v>29</v>
      </c>
      <c r="Q58" s="13">
        <f t="shared" si="0"/>
        <v>0.10000005459114236</v>
      </c>
      <c r="R58" s="1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 s="8" customFormat="1" hidden="1" x14ac:dyDescent="0.2">
      <c r="A59" s="4" t="s">
        <v>106</v>
      </c>
      <c r="B59" s="4" t="s">
        <v>102</v>
      </c>
      <c r="C59" s="5" t="s">
        <v>103</v>
      </c>
      <c r="D59" s="4" t="s">
        <v>19</v>
      </c>
      <c r="E59" s="5" t="s">
        <v>20</v>
      </c>
      <c r="F59" s="4" t="s">
        <v>21</v>
      </c>
      <c r="G59" s="4" t="s">
        <v>21</v>
      </c>
      <c r="H59" s="4" t="s">
        <v>21</v>
      </c>
      <c r="I59" s="4"/>
      <c r="J59" s="5" t="s">
        <v>28</v>
      </c>
      <c r="K59" s="5" t="s">
        <v>115</v>
      </c>
      <c r="L59" s="6">
        <v>-771563</v>
      </c>
      <c r="M59" s="6">
        <v>-77156</v>
      </c>
      <c r="N59" s="6">
        <v>-848719</v>
      </c>
      <c r="O59" s="4" t="s">
        <v>114</v>
      </c>
      <c r="P59" s="7" t="s">
        <v>29</v>
      </c>
      <c r="Q59" s="13">
        <f t="shared" si="0"/>
        <v>9.9999611178866799E-2</v>
      </c>
      <c r="R59" s="1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idden="1" x14ac:dyDescent="0.2">
      <c r="A60" s="4" t="s">
        <v>24</v>
      </c>
      <c r="B60" s="4" t="s">
        <v>17</v>
      </c>
      <c r="C60" s="5" t="s">
        <v>18</v>
      </c>
      <c r="D60" s="4" t="s">
        <v>19</v>
      </c>
      <c r="E60" s="5" t="s">
        <v>20</v>
      </c>
      <c r="F60" s="4" t="s">
        <v>21</v>
      </c>
      <c r="G60" s="4" t="s">
        <v>21</v>
      </c>
      <c r="H60" s="4" t="s">
        <v>21</v>
      </c>
      <c r="I60" s="4"/>
      <c r="J60" s="5" t="s">
        <v>28</v>
      </c>
      <c r="K60" s="5" t="s">
        <v>126</v>
      </c>
      <c r="L60" s="6">
        <v>-1796094</v>
      </c>
      <c r="M60" s="6">
        <v>-179609</v>
      </c>
      <c r="N60" s="6">
        <v>-1975703</v>
      </c>
      <c r="O60" s="4" t="s">
        <v>127</v>
      </c>
      <c r="P60" s="7" t="s">
        <v>29</v>
      </c>
      <c r="Q60" s="13">
        <f t="shared" si="0"/>
        <v>9.9999777294506861E-2</v>
      </c>
      <c r="R60" s="13"/>
    </row>
    <row r="61" spans="1:255" x14ac:dyDescent="0.2">
      <c r="A61" s="4" t="s">
        <v>35</v>
      </c>
      <c r="B61" s="4" t="s">
        <v>32</v>
      </c>
      <c r="C61" s="5" t="s">
        <v>33</v>
      </c>
      <c r="D61" s="4" t="s">
        <v>19</v>
      </c>
      <c r="E61" s="5" t="s">
        <v>20</v>
      </c>
      <c r="F61" s="4" t="s">
        <v>21</v>
      </c>
      <c r="G61" s="4" t="s">
        <v>21</v>
      </c>
      <c r="H61" s="4" t="s">
        <v>21</v>
      </c>
      <c r="I61" s="4"/>
      <c r="J61" s="5" t="s">
        <v>28</v>
      </c>
      <c r="K61" s="5" t="s">
        <v>126</v>
      </c>
      <c r="L61" s="23">
        <v>-117875</v>
      </c>
      <c r="M61" s="6">
        <v>-11788</v>
      </c>
      <c r="N61" s="6">
        <v>-129663</v>
      </c>
      <c r="O61" s="4" t="s">
        <v>127</v>
      </c>
      <c r="P61" s="7" t="s">
        <v>29</v>
      </c>
      <c r="Q61" s="13">
        <f t="shared" si="0"/>
        <v>0.10000424178154825</v>
      </c>
      <c r="R61" s="13"/>
    </row>
    <row r="62" spans="1:255" hidden="1" x14ac:dyDescent="0.2">
      <c r="A62" s="4" t="s">
        <v>44</v>
      </c>
      <c r="B62" s="4" t="s">
        <v>37</v>
      </c>
      <c r="C62" s="5" t="s">
        <v>38</v>
      </c>
      <c r="D62" s="4" t="s">
        <v>19</v>
      </c>
      <c r="E62" s="5" t="s">
        <v>20</v>
      </c>
      <c r="F62" s="4" t="s">
        <v>21</v>
      </c>
      <c r="G62" s="4" t="s">
        <v>21</v>
      </c>
      <c r="H62" s="4" t="s">
        <v>21</v>
      </c>
      <c r="I62" s="4"/>
      <c r="J62" s="5" t="s">
        <v>28</v>
      </c>
      <c r="K62" s="5" t="s">
        <v>126</v>
      </c>
      <c r="L62" s="6">
        <v>-664800</v>
      </c>
      <c r="M62" s="6">
        <v>-66480</v>
      </c>
      <c r="N62" s="6">
        <v>-731280</v>
      </c>
      <c r="O62" s="4" t="s">
        <v>127</v>
      </c>
      <c r="P62" s="7" t="s">
        <v>29</v>
      </c>
      <c r="Q62" s="13">
        <f t="shared" si="0"/>
        <v>0.1</v>
      </c>
      <c r="R62" s="13"/>
    </row>
    <row r="63" spans="1:255" hidden="1" x14ac:dyDescent="0.2">
      <c r="A63" s="4" t="s">
        <v>57</v>
      </c>
      <c r="B63" s="4" t="s">
        <v>45</v>
      </c>
      <c r="C63" s="5" t="s">
        <v>46</v>
      </c>
      <c r="D63" s="4" t="s">
        <v>19</v>
      </c>
      <c r="E63" s="5" t="s">
        <v>20</v>
      </c>
      <c r="F63" s="4" t="s">
        <v>21</v>
      </c>
      <c r="G63" s="4" t="s">
        <v>21</v>
      </c>
      <c r="H63" s="4" t="s">
        <v>21</v>
      </c>
      <c r="I63" s="4"/>
      <c r="J63" s="5" t="s">
        <v>28</v>
      </c>
      <c r="K63" s="5" t="s">
        <v>126</v>
      </c>
      <c r="L63" s="6">
        <v>-972187</v>
      </c>
      <c r="M63" s="6">
        <v>-97219</v>
      </c>
      <c r="N63" s="6">
        <v>-1069406</v>
      </c>
      <c r="O63" s="4" t="s">
        <v>127</v>
      </c>
      <c r="P63" s="7" t="s">
        <v>29</v>
      </c>
      <c r="Q63" s="13">
        <f t="shared" si="0"/>
        <v>0.10000030858260808</v>
      </c>
      <c r="R63" s="13"/>
    </row>
    <row r="64" spans="1:255" hidden="1" x14ac:dyDescent="0.2">
      <c r="A64" s="4" t="s">
        <v>62</v>
      </c>
      <c r="B64" s="4" t="s">
        <v>53</v>
      </c>
      <c r="C64" s="5" t="s">
        <v>54</v>
      </c>
      <c r="D64" s="4" t="s">
        <v>19</v>
      </c>
      <c r="E64" s="5" t="s">
        <v>20</v>
      </c>
      <c r="F64" s="4" t="s">
        <v>21</v>
      </c>
      <c r="G64" s="4" t="s">
        <v>21</v>
      </c>
      <c r="H64" s="4" t="s">
        <v>21</v>
      </c>
      <c r="I64" s="4"/>
      <c r="J64" s="5" t="s">
        <v>28</v>
      </c>
      <c r="K64" s="5" t="s">
        <v>126</v>
      </c>
      <c r="L64" s="6">
        <v>-397032</v>
      </c>
      <c r="M64" s="6">
        <v>-39703</v>
      </c>
      <c r="N64" s="6">
        <v>-436735</v>
      </c>
      <c r="O64" s="4" t="s">
        <v>127</v>
      </c>
      <c r="P64" s="7" t="s">
        <v>29</v>
      </c>
      <c r="Q64" s="13">
        <f t="shared" si="0"/>
        <v>9.9999496262266008E-2</v>
      </c>
      <c r="R64" s="13"/>
    </row>
    <row r="65" spans="1:18" hidden="1" x14ac:dyDescent="0.2">
      <c r="A65" s="4" t="s">
        <v>71</v>
      </c>
      <c r="B65" s="4" t="s">
        <v>64</v>
      </c>
      <c r="C65" s="5" t="s">
        <v>65</v>
      </c>
      <c r="D65" s="4" t="s">
        <v>19</v>
      </c>
      <c r="E65" s="5" t="s">
        <v>20</v>
      </c>
      <c r="F65" s="4" t="s">
        <v>21</v>
      </c>
      <c r="G65" s="4" t="s">
        <v>21</v>
      </c>
      <c r="H65" s="4" t="s">
        <v>21</v>
      </c>
      <c r="I65" s="4"/>
      <c r="J65" s="5" t="s">
        <v>28</v>
      </c>
      <c r="K65" s="5" t="s">
        <v>126</v>
      </c>
      <c r="L65" s="6">
        <v>-343199</v>
      </c>
      <c r="M65" s="6">
        <v>-34320</v>
      </c>
      <c r="N65" s="6">
        <v>-377519</v>
      </c>
      <c r="O65" s="4" t="s">
        <v>127</v>
      </c>
      <c r="P65" s="7" t="s">
        <v>29</v>
      </c>
      <c r="Q65" s="13">
        <f t="shared" si="0"/>
        <v>0.10000029137614037</v>
      </c>
      <c r="R65" s="13"/>
    </row>
    <row r="66" spans="1:18" hidden="1" x14ac:dyDescent="0.2">
      <c r="A66" s="4" t="s">
        <v>75</v>
      </c>
      <c r="B66" s="4" t="s">
        <v>73</v>
      </c>
      <c r="C66" s="5" t="s">
        <v>74</v>
      </c>
      <c r="D66" s="4" t="s">
        <v>19</v>
      </c>
      <c r="E66" s="5" t="s">
        <v>20</v>
      </c>
      <c r="F66" s="4" t="s">
        <v>21</v>
      </c>
      <c r="G66" s="4" t="s">
        <v>21</v>
      </c>
      <c r="H66" s="4" t="s">
        <v>21</v>
      </c>
      <c r="I66" s="4"/>
      <c r="J66" s="5" t="s">
        <v>28</v>
      </c>
      <c r="K66" s="5" t="s">
        <v>126</v>
      </c>
      <c r="L66" s="6">
        <v>-661421</v>
      </c>
      <c r="M66" s="6">
        <v>-66142</v>
      </c>
      <c r="N66" s="6">
        <v>-727563</v>
      </c>
      <c r="O66" s="4" t="s">
        <v>127</v>
      </c>
      <c r="P66" s="7" t="s">
        <v>29</v>
      </c>
      <c r="Q66" s="13">
        <f t="shared" si="0"/>
        <v>9.9999848810364347E-2</v>
      </c>
      <c r="R66" s="13"/>
    </row>
    <row r="67" spans="1:18" hidden="1" x14ac:dyDescent="0.2">
      <c r="A67" s="4" t="s">
        <v>86</v>
      </c>
      <c r="B67" s="4" t="s">
        <v>81</v>
      </c>
      <c r="C67" s="5" t="s">
        <v>82</v>
      </c>
      <c r="D67" s="4" t="s">
        <v>19</v>
      </c>
      <c r="E67" s="5" t="s">
        <v>20</v>
      </c>
      <c r="F67" s="4" t="s">
        <v>21</v>
      </c>
      <c r="G67" s="4" t="s">
        <v>21</v>
      </c>
      <c r="H67" s="4" t="s">
        <v>21</v>
      </c>
      <c r="I67" s="4"/>
      <c r="J67" s="5" t="s">
        <v>28</v>
      </c>
      <c r="K67" s="5" t="s">
        <v>126</v>
      </c>
      <c r="L67" s="6">
        <v>-217776</v>
      </c>
      <c r="M67" s="6">
        <v>-21778</v>
      </c>
      <c r="N67" s="6">
        <v>-239554</v>
      </c>
      <c r="O67" s="4" t="s">
        <v>127</v>
      </c>
      <c r="P67" s="7" t="s">
        <v>29</v>
      </c>
      <c r="Q67" s="13">
        <f t="shared" ref="Q67:Q79" si="4">+M67/L67</f>
        <v>0.10000183674968775</v>
      </c>
      <c r="R67" s="13"/>
    </row>
    <row r="68" spans="1:18" hidden="1" x14ac:dyDescent="0.2">
      <c r="A68" s="4" t="s">
        <v>89</v>
      </c>
      <c r="B68" s="4" t="s">
        <v>90</v>
      </c>
      <c r="C68" s="5" t="s">
        <v>91</v>
      </c>
      <c r="D68" s="4" t="s">
        <v>19</v>
      </c>
      <c r="E68" s="5" t="s">
        <v>20</v>
      </c>
      <c r="F68" s="4" t="s">
        <v>21</v>
      </c>
      <c r="G68" s="4" t="s">
        <v>21</v>
      </c>
      <c r="H68" s="4" t="s">
        <v>21</v>
      </c>
      <c r="I68" s="4"/>
      <c r="J68" s="5" t="s">
        <v>28</v>
      </c>
      <c r="K68" s="5" t="s">
        <v>126</v>
      </c>
      <c r="L68" s="6">
        <v>-144095</v>
      </c>
      <c r="M68" s="6">
        <v>-14410</v>
      </c>
      <c r="N68" s="6">
        <v>-158505</v>
      </c>
      <c r="O68" s="4" t="s">
        <v>127</v>
      </c>
      <c r="P68" s="7" t="s">
        <v>29</v>
      </c>
      <c r="Q68" s="13">
        <f t="shared" si="4"/>
        <v>0.10000346993303029</v>
      </c>
      <c r="R68" s="13"/>
    </row>
    <row r="69" spans="1:18" hidden="1" x14ac:dyDescent="0.2">
      <c r="A69" s="4" t="s">
        <v>99</v>
      </c>
      <c r="B69" s="4" t="s">
        <v>102</v>
      </c>
      <c r="C69" s="5" t="s">
        <v>103</v>
      </c>
      <c r="D69" s="4" t="s">
        <v>19</v>
      </c>
      <c r="E69" s="5" t="s">
        <v>20</v>
      </c>
      <c r="F69" s="4" t="s">
        <v>21</v>
      </c>
      <c r="G69" s="4" t="s">
        <v>21</v>
      </c>
      <c r="H69" s="4" t="s">
        <v>21</v>
      </c>
      <c r="I69" s="4"/>
      <c r="J69" s="5" t="s">
        <v>28</v>
      </c>
      <c r="K69" s="5" t="s">
        <v>126</v>
      </c>
      <c r="L69" s="6">
        <v>-1828320</v>
      </c>
      <c r="M69" s="6">
        <v>-182832</v>
      </c>
      <c r="N69" s="6">
        <v>-2011152</v>
      </c>
      <c r="O69" s="4" t="s">
        <v>127</v>
      </c>
      <c r="P69" s="7" t="s">
        <v>29</v>
      </c>
      <c r="Q69" s="13">
        <f t="shared" si="4"/>
        <v>0.1</v>
      </c>
      <c r="R69" s="13"/>
    </row>
    <row r="70" spans="1:18" hidden="1" x14ac:dyDescent="0.2">
      <c r="A70" s="4" t="s">
        <v>26</v>
      </c>
      <c r="B70" s="4" t="s">
        <v>17</v>
      </c>
      <c r="C70" s="5" t="s">
        <v>18</v>
      </c>
      <c r="D70" s="4" t="s">
        <v>19</v>
      </c>
      <c r="E70" s="5" t="s">
        <v>20</v>
      </c>
      <c r="F70" s="4" t="s">
        <v>21</v>
      </c>
      <c r="G70" s="4" t="s">
        <v>21</v>
      </c>
      <c r="H70" s="4" t="s">
        <v>21</v>
      </c>
      <c r="I70" s="4" t="s">
        <v>21</v>
      </c>
      <c r="J70" s="5" t="s">
        <v>28</v>
      </c>
      <c r="K70" s="5" t="s">
        <v>128</v>
      </c>
      <c r="L70" s="6">
        <v>-410252</v>
      </c>
      <c r="M70" s="6">
        <v>-41025</v>
      </c>
      <c r="N70" s="6">
        <v>-451277</v>
      </c>
      <c r="O70" s="4" t="s">
        <v>129</v>
      </c>
      <c r="P70" s="7" t="s">
        <v>29</v>
      </c>
      <c r="Q70" s="13">
        <f t="shared" si="4"/>
        <v>9.9999512494759316E-2</v>
      </c>
      <c r="R70" s="13"/>
    </row>
    <row r="71" spans="1:18" x14ac:dyDescent="0.2">
      <c r="A71" s="4" t="s">
        <v>31</v>
      </c>
      <c r="B71" s="4" t="s">
        <v>32</v>
      </c>
      <c r="C71" s="5" t="s">
        <v>33</v>
      </c>
      <c r="D71" s="4" t="s">
        <v>19</v>
      </c>
      <c r="E71" s="5" t="s">
        <v>20</v>
      </c>
      <c r="F71" s="4" t="s">
        <v>21</v>
      </c>
      <c r="G71" s="4" t="s">
        <v>21</v>
      </c>
      <c r="H71" s="4" t="s">
        <v>21</v>
      </c>
      <c r="I71" s="4" t="s">
        <v>21</v>
      </c>
      <c r="J71" s="5" t="s">
        <v>28</v>
      </c>
      <c r="K71" s="5" t="s">
        <v>128</v>
      </c>
      <c r="L71" s="6">
        <v>-65486</v>
      </c>
      <c r="M71" s="6">
        <v>-6549</v>
      </c>
      <c r="N71" s="6">
        <v>-72035</v>
      </c>
      <c r="O71" s="4" t="s">
        <v>129</v>
      </c>
      <c r="P71" s="7" t="s">
        <v>29</v>
      </c>
      <c r="Q71" s="13">
        <f t="shared" si="4"/>
        <v>0.10000610817579329</v>
      </c>
      <c r="R71" s="13"/>
    </row>
    <row r="72" spans="1:18" hidden="1" x14ac:dyDescent="0.2">
      <c r="A72" s="4" t="s">
        <v>42</v>
      </c>
      <c r="B72" s="4" t="s">
        <v>45</v>
      </c>
      <c r="C72" s="5" t="s">
        <v>46</v>
      </c>
      <c r="D72" s="4" t="s">
        <v>19</v>
      </c>
      <c r="E72" s="5" t="s">
        <v>20</v>
      </c>
      <c r="F72" s="4" t="s">
        <v>21</v>
      </c>
      <c r="G72" s="4" t="s">
        <v>21</v>
      </c>
      <c r="H72" s="4" t="s">
        <v>21</v>
      </c>
      <c r="I72" s="4" t="s">
        <v>21</v>
      </c>
      <c r="J72" s="5" t="s">
        <v>28</v>
      </c>
      <c r="K72" s="5" t="s">
        <v>128</v>
      </c>
      <c r="L72" s="6">
        <v>-554308</v>
      </c>
      <c r="M72" s="6">
        <v>-55431</v>
      </c>
      <c r="N72" s="6">
        <v>-609739</v>
      </c>
      <c r="O72" s="4" t="s">
        <v>129</v>
      </c>
      <c r="P72" s="7" t="s">
        <v>29</v>
      </c>
      <c r="Q72" s="13">
        <f t="shared" si="4"/>
        <v>0.10000036081023546</v>
      </c>
      <c r="R72" s="13"/>
    </row>
    <row r="73" spans="1:18" hidden="1" x14ac:dyDescent="0.2">
      <c r="A73" s="4" t="s">
        <v>49</v>
      </c>
      <c r="B73" s="4" t="s">
        <v>53</v>
      </c>
      <c r="C73" s="5" t="s">
        <v>54</v>
      </c>
      <c r="D73" s="4" t="s">
        <v>19</v>
      </c>
      <c r="E73" s="5" t="s">
        <v>20</v>
      </c>
      <c r="F73" s="4" t="s">
        <v>21</v>
      </c>
      <c r="G73" s="4" t="s">
        <v>21</v>
      </c>
      <c r="H73" s="4" t="s">
        <v>21</v>
      </c>
      <c r="I73" s="4" t="s">
        <v>21</v>
      </c>
      <c r="J73" s="5" t="s">
        <v>28</v>
      </c>
      <c r="K73" s="5" t="s">
        <v>128</v>
      </c>
      <c r="L73" s="6">
        <v>-308815</v>
      </c>
      <c r="M73" s="6">
        <v>-30882</v>
      </c>
      <c r="N73" s="6">
        <v>-339697</v>
      </c>
      <c r="O73" s="4" t="s">
        <v>129</v>
      </c>
      <c r="P73" s="7" t="s">
        <v>29</v>
      </c>
      <c r="Q73" s="13">
        <f t="shared" si="4"/>
        <v>0.10000161909233683</v>
      </c>
      <c r="R73" s="13"/>
    </row>
    <row r="74" spans="1:18" hidden="1" x14ac:dyDescent="0.2">
      <c r="A74" s="4" t="s">
        <v>57</v>
      </c>
      <c r="B74" s="4" t="s">
        <v>64</v>
      </c>
      <c r="C74" s="5" t="s">
        <v>65</v>
      </c>
      <c r="D74" s="4" t="s">
        <v>19</v>
      </c>
      <c r="E74" s="5" t="s">
        <v>20</v>
      </c>
      <c r="F74" s="4" t="s">
        <v>21</v>
      </c>
      <c r="G74" s="4" t="s">
        <v>21</v>
      </c>
      <c r="H74" s="4" t="s">
        <v>21</v>
      </c>
      <c r="I74" s="4" t="s">
        <v>21</v>
      </c>
      <c r="J74" s="5" t="s">
        <v>28</v>
      </c>
      <c r="K74" s="5" t="s">
        <v>128</v>
      </c>
      <c r="L74" s="6">
        <v>-261343</v>
      </c>
      <c r="M74" s="6">
        <v>-26134</v>
      </c>
      <c r="N74" s="6">
        <v>-287477</v>
      </c>
      <c r="O74" s="4" t="s">
        <v>129</v>
      </c>
      <c r="P74" s="7" t="s">
        <v>29</v>
      </c>
      <c r="Q74" s="13">
        <f t="shared" si="4"/>
        <v>9.9998852083277537E-2</v>
      </c>
      <c r="R74" s="13"/>
    </row>
    <row r="75" spans="1:18" hidden="1" x14ac:dyDescent="0.2">
      <c r="A75" s="4" t="s">
        <v>60</v>
      </c>
      <c r="B75" s="4" t="s">
        <v>73</v>
      </c>
      <c r="C75" s="5" t="s">
        <v>74</v>
      </c>
      <c r="D75" s="4" t="s">
        <v>19</v>
      </c>
      <c r="E75" s="5" t="s">
        <v>20</v>
      </c>
      <c r="F75" s="4" t="s">
        <v>21</v>
      </c>
      <c r="G75" s="4" t="s">
        <v>21</v>
      </c>
      <c r="H75" s="4" t="s">
        <v>21</v>
      </c>
      <c r="I75" s="4" t="s">
        <v>21</v>
      </c>
      <c r="J75" s="5" t="s">
        <v>28</v>
      </c>
      <c r="K75" s="5" t="s">
        <v>128</v>
      </c>
      <c r="L75" s="6">
        <v>-674352</v>
      </c>
      <c r="M75" s="6">
        <v>-67435</v>
      </c>
      <c r="N75" s="6">
        <v>-741787</v>
      </c>
      <c r="O75" s="4" t="s">
        <v>129</v>
      </c>
      <c r="P75" s="7" t="s">
        <v>29</v>
      </c>
      <c r="Q75" s="13">
        <f t="shared" si="4"/>
        <v>9.9999703418985925E-2</v>
      </c>
      <c r="R75" s="13"/>
    </row>
    <row r="76" spans="1:18" hidden="1" x14ac:dyDescent="0.2">
      <c r="A76" s="4" t="s">
        <v>67</v>
      </c>
      <c r="B76" s="4" t="s">
        <v>81</v>
      </c>
      <c r="C76" s="5" t="s">
        <v>82</v>
      </c>
      <c r="D76" s="4" t="s">
        <v>19</v>
      </c>
      <c r="E76" s="5" t="s">
        <v>20</v>
      </c>
      <c r="F76" s="4" t="s">
        <v>21</v>
      </c>
      <c r="G76" s="4" t="s">
        <v>21</v>
      </c>
      <c r="H76" s="4" t="s">
        <v>21</v>
      </c>
      <c r="I76" s="4" t="s">
        <v>21</v>
      </c>
      <c r="J76" s="5" t="s">
        <v>28</v>
      </c>
      <c r="K76" s="5" t="s">
        <v>128</v>
      </c>
      <c r="L76" s="6">
        <v>-235041</v>
      </c>
      <c r="M76" s="6">
        <v>-23504</v>
      </c>
      <c r="N76" s="6">
        <v>-258545</v>
      </c>
      <c r="O76" s="4" t="s">
        <v>129</v>
      </c>
      <c r="P76" s="7" t="s">
        <v>29</v>
      </c>
      <c r="Q76" s="13">
        <f t="shared" si="4"/>
        <v>9.9999574542313896E-2</v>
      </c>
      <c r="R76" s="13"/>
    </row>
    <row r="77" spans="1:18" hidden="1" x14ac:dyDescent="0.2">
      <c r="A77" s="4" t="s">
        <v>70</v>
      </c>
      <c r="B77" s="4" t="s">
        <v>90</v>
      </c>
      <c r="C77" s="5" t="s">
        <v>91</v>
      </c>
      <c r="D77" s="4" t="s">
        <v>19</v>
      </c>
      <c r="E77" s="5" t="s">
        <v>20</v>
      </c>
      <c r="F77" s="4" t="s">
        <v>21</v>
      </c>
      <c r="G77" s="4" t="s">
        <v>21</v>
      </c>
      <c r="H77" s="4" t="s">
        <v>21</v>
      </c>
      <c r="I77" s="4" t="s">
        <v>21</v>
      </c>
      <c r="J77" s="5" t="s">
        <v>28</v>
      </c>
      <c r="K77" s="5" t="s">
        <v>128</v>
      </c>
      <c r="L77" s="6">
        <v>-62225</v>
      </c>
      <c r="M77" s="6">
        <v>-6223</v>
      </c>
      <c r="N77" s="6">
        <v>-68448</v>
      </c>
      <c r="O77" s="4" t="s">
        <v>129</v>
      </c>
      <c r="P77" s="7" t="s">
        <v>29</v>
      </c>
      <c r="Q77" s="13">
        <f t="shared" si="4"/>
        <v>0.10000803535556449</v>
      </c>
      <c r="R77" s="13"/>
    </row>
    <row r="78" spans="1:18" hidden="1" x14ac:dyDescent="0.2">
      <c r="A78" s="4" t="s">
        <v>75</v>
      </c>
      <c r="B78" s="4" t="s">
        <v>97</v>
      </c>
      <c r="C78" s="5" t="s">
        <v>98</v>
      </c>
      <c r="D78" s="4" t="s">
        <v>19</v>
      </c>
      <c r="E78" s="5" t="s">
        <v>20</v>
      </c>
      <c r="F78" s="4" t="s">
        <v>21</v>
      </c>
      <c r="G78" s="4" t="s">
        <v>21</v>
      </c>
      <c r="H78" s="4" t="s">
        <v>21</v>
      </c>
      <c r="I78" s="4" t="s">
        <v>21</v>
      </c>
      <c r="J78" s="5" t="s">
        <v>28</v>
      </c>
      <c r="K78" s="5" t="s">
        <v>128</v>
      </c>
      <c r="L78" s="6">
        <v>-30541</v>
      </c>
      <c r="M78" s="6">
        <v>-3054</v>
      </c>
      <c r="N78" s="6">
        <v>-33595</v>
      </c>
      <c r="O78" s="4" t="s">
        <v>129</v>
      </c>
      <c r="P78" s="7" t="s">
        <v>29</v>
      </c>
      <c r="Q78" s="13">
        <f t="shared" si="4"/>
        <v>9.9996725712976006E-2</v>
      </c>
      <c r="R78" s="13"/>
    </row>
    <row r="79" spans="1:18" hidden="1" x14ac:dyDescent="0.2">
      <c r="A79" s="9" t="s">
        <v>84</v>
      </c>
      <c r="B79" s="9" t="s">
        <v>102</v>
      </c>
      <c r="C79" s="10" t="s">
        <v>103</v>
      </c>
      <c r="D79" s="9" t="s">
        <v>19</v>
      </c>
      <c r="E79" s="10" t="s">
        <v>20</v>
      </c>
      <c r="F79" s="9" t="s">
        <v>21</v>
      </c>
      <c r="G79" s="9" t="s">
        <v>21</v>
      </c>
      <c r="H79" s="9" t="s">
        <v>21</v>
      </c>
      <c r="I79" s="9" t="s">
        <v>21</v>
      </c>
      <c r="J79" s="10" t="s">
        <v>28</v>
      </c>
      <c r="K79" s="10" t="s">
        <v>128</v>
      </c>
      <c r="L79" s="11">
        <v>-421216</v>
      </c>
      <c r="M79" s="11">
        <v>-42122</v>
      </c>
      <c r="N79" s="11">
        <v>-463338</v>
      </c>
      <c r="O79" s="9" t="s">
        <v>129</v>
      </c>
      <c r="P79" s="7" t="s">
        <v>29</v>
      </c>
      <c r="Q79" s="13">
        <f t="shared" si="4"/>
        <v>0.10000094963154296</v>
      </c>
      <c r="R79" s="13"/>
    </row>
    <row r="80" spans="1:18" hidden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1">
        <f t="shared" ref="L80:M80" si="5">+SUBTOTAL(9,L2:L79)</f>
        <v>-624053</v>
      </c>
      <c r="M80" s="11">
        <f t="shared" si="5"/>
        <v>-62408</v>
      </c>
      <c r="N80" s="11">
        <f>+SUBTOTAL(9,N2:N79)</f>
        <v>-686461</v>
      </c>
      <c r="O80" s="12"/>
      <c r="P80" s="12"/>
    </row>
    <row r="83" spans="12:13" x14ac:dyDescent="0.2">
      <c r="L83" s="22">
        <v>6000</v>
      </c>
      <c r="M83" s="22">
        <v>600</v>
      </c>
    </row>
    <row r="84" spans="12:13" x14ac:dyDescent="0.2">
      <c r="M84" s="22"/>
    </row>
  </sheetData>
  <autoFilter ref="A1:Q80">
    <filterColumn colId="2">
      <filters>
        <filter val="Cau Giay"/>
      </filters>
    </filterColumn>
    <filterColumn colId="16">
      <filters>
        <filter val="10%"/>
      </filters>
    </filterColumn>
  </autoFilter>
  <conditionalFormatting sqref="S2:S15">
    <cfRule type="duplicateValues" dxfId="1" priority="2"/>
  </conditionalFormatting>
  <conditionalFormatting sqref="R2:R15">
    <cfRule type="duplicateValues" dxfId="0" priority="1"/>
  </conditionalFormatting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/>
  </sheetViews>
  <sheetFormatPr defaultRowHeight="12.75" x14ac:dyDescent="0.2"/>
  <cols>
    <col min="1" max="1" width="7.7109375" customWidth="1"/>
    <col min="2" max="2" width="17.140625" customWidth="1"/>
    <col min="3" max="3" width="35.7109375" customWidth="1"/>
    <col min="4" max="4" width="12.5703125" customWidth="1"/>
    <col min="5" max="5" width="88.85546875" bestFit="1" customWidth="1"/>
    <col min="6" max="6" width="26" bestFit="1" customWidth="1"/>
  </cols>
  <sheetData>
    <row r="1" spans="1:6" ht="15" x14ac:dyDescent="0.2">
      <c r="A1" s="15" t="s">
        <v>131</v>
      </c>
      <c r="B1" s="15" t="s">
        <v>132</v>
      </c>
      <c r="C1" s="15" t="s">
        <v>133</v>
      </c>
      <c r="D1" s="15" t="s">
        <v>161</v>
      </c>
      <c r="E1" s="15" t="s">
        <v>160</v>
      </c>
      <c r="F1" s="15" t="s">
        <v>182</v>
      </c>
    </row>
    <row r="2" spans="1:6" ht="15" x14ac:dyDescent="0.2">
      <c r="A2" s="16">
        <v>1001</v>
      </c>
      <c r="B2" s="17" t="s">
        <v>134</v>
      </c>
      <c r="C2" s="18" t="s">
        <v>185</v>
      </c>
      <c r="D2" s="19" t="s">
        <v>162</v>
      </c>
      <c r="E2" s="19" t="s">
        <v>163</v>
      </c>
      <c r="F2" s="19" t="s">
        <v>183</v>
      </c>
    </row>
    <row r="3" spans="1:6" ht="15" x14ac:dyDescent="0.2">
      <c r="A3" s="16">
        <v>1002</v>
      </c>
      <c r="B3" s="17" t="s">
        <v>135</v>
      </c>
      <c r="C3" s="18" t="s">
        <v>136</v>
      </c>
      <c r="D3" s="19" t="s">
        <v>162</v>
      </c>
      <c r="E3" s="19" t="s">
        <v>163</v>
      </c>
      <c r="F3" s="19" t="s">
        <v>184</v>
      </c>
    </row>
    <row r="4" spans="1:6" ht="15" x14ac:dyDescent="0.2">
      <c r="A4" s="16">
        <v>1003</v>
      </c>
      <c r="B4" s="17" t="s">
        <v>137</v>
      </c>
      <c r="C4" s="18" t="s">
        <v>138</v>
      </c>
      <c r="D4" s="19"/>
      <c r="E4" s="19"/>
      <c r="F4" s="19"/>
    </row>
    <row r="5" spans="1:6" ht="15" x14ac:dyDescent="0.2">
      <c r="A5" s="16">
        <v>1004</v>
      </c>
      <c r="B5" s="17" t="s">
        <v>139</v>
      </c>
      <c r="C5" s="18" t="s">
        <v>140</v>
      </c>
      <c r="D5" s="19"/>
      <c r="E5" s="19"/>
      <c r="F5" s="19"/>
    </row>
    <row r="6" spans="1:6" ht="15" x14ac:dyDescent="0.2">
      <c r="A6" s="16">
        <v>1005</v>
      </c>
      <c r="B6" s="17" t="s">
        <v>141</v>
      </c>
      <c r="C6" s="18" t="s">
        <v>198</v>
      </c>
      <c r="D6" s="19" t="s">
        <v>164</v>
      </c>
      <c r="E6" s="19" t="s">
        <v>165</v>
      </c>
      <c r="F6" s="19"/>
    </row>
    <row r="7" spans="1:6" ht="15" x14ac:dyDescent="0.2">
      <c r="A7" s="16">
        <v>1006</v>
      </c>
      <c r="B7" s="17" t="s">
        <v>142</v>
      </c>
      <c r="C7" s="18" t="s">
        <v>196</v>
      </c>
      <c r="D7" s="19" t="s">
        <v>166</v>
      </c>
      <c r="E7" s="19" t="s">
        <v>167</v>
      </c>
      <c r="F7" s="19"/>
    </row>
    <row r="8" spans="1:6" ht="15" x14ac:dyDescent="0.2">
      <c r="A8" s="16">
        <v>1008</v>
      </c>
      <c r="B8" s="17" t="s">
        <v>143</v>
      </c>
      <c r="C8" s="18" t="s">
        <v>144</v>
      </c>
      <c r="D8" s="19" t="s">
        <v>168</v>
      </c>
      <c r="E8" s="19" t="s">
        <v>169</v>
      </c>
      <c r="F8" s="19"/>
    </row>
    <row r="9" spans="1:6" ht="15" x14ac:dyDescent="0.2">
      <c r="A9" s="16">
        <v>1009</v>
      </c>
      <c r="B9" s="17" t="s">
        <v>145</v>
      </c>
      <c r="C9" s="18" t="s">
        <v>146</v>
      </c>
      <c r="D9" s="19" t="s">
        <v>170</v>
      </c>
      <c r="E9" s="19" t="s">
        <v>171</v>
      </c>
      <c r="F9" s="19"/>
    </row>
    <row r="10" spans="1:6" ht="15" x14ac:dyDescent="0.2">
      <c r="A10" s="16">
        <v>1010</v>
      </c>
      <c r="B10" s="17" t="s">
        <v>147</v>
      </c>
      <c r="C10" s="18" t="s">
        <v>148</v>
      </c>
      <c r="D10" s="19"/>
      <c r="E10" s="19"/>
      <c r="F10" s="19"/>
    </row>
    <row r="11" spans="1:6" ht="15" x14ac:dyDescent="0.2">
      <c r="A11" s="16">
        <v>1011</v>
      </c>
      <c r="B11" s="17" t="s">
        <v>149</v>
      </c>
      <c r="C11" s="18" t="s">
        <v>150</v>
      </c>
      <c r="D11" s="19" t="s">
        <v>172</v>
      </c>
      <c r="E11" s="19" t="s">
        <v>173</v>
      </c>
      <c r="F11" s="19"/>
    </row>
    <row r="12" spans="1:6" ht="15" x14ac:dyDescent="0.2">
      <c r="A12" s="16">
        <v>1012</v>
      </c>
      <c r="B12" s="17" t="s">
        <v>151</v>
      </c>
      <c r="C12" s="18" t="s">
        <v>152</v>
      </c>
      <c r="D12" s="19" t="s">
        <v>174</v>
      </c>
      <c r="E12" s="19" t="s">
        <v>175</v>
      </c>
      <c r="F12" s="19"/>
    </row>
    <row r="13" spans="1:6" ht="15" x14ac:dyDescent="0.2">
      <c r="A13" s="16">
        <v>1013</v>
      </c>
      <c r="B13" s="17" t="s">
        <v>153</v>
      </c>
      <c r="C13" s="18" t="s">
        <v>154</v>
      </c>
      <c r="D13" s="19" t="s">
        <v>176</v>
      </c>
      <c r="E13" s="19" t="s">
        <v>177</v>
      </c>
      <c r="F13" s="19"/>
    </row>
    <row r="14" spans="1:6" ht="15" x14ac:dyDescent="0.2">
      <c r="A14" s="16">
        <v>1014</v>
      </c>
      <c r="B14" s="17" t="s">
        <v>155</v>
      </c>
      <c r="C14" s="18" t="s">
        <v>156</v>
      </c>
      <c r="D14" s="19" t="s">
        <v>178</v>
      </c>
      <c r="E14" s="19" t="s">
        <v>179</v>
      </c>
      <c r="F14" s="19"/>
    </row>
    <row r="15" spans="1:6" ht="15" x14ac:dyDescent="0.2">
      <c r="A15" s="16">
        <v>1015</v>
      </c>
      <c r="B15" s="17" t="s">
        <v>157</v>
      </c>
      <c r="C15" s="18" t="s">
        <v>158</v>
      </c>
      <c r="D15" s="19"/>
      <c r="E15" s="19"/>
      <c r="F15" s="19"/>
    </row>
    <row r="16" spans="1:6" ht="15" x14ac:dyDescent="0.2">
      <c r="A16" s="16">
        <v>1016</v>
      </c>
      <c r="B16" s="17" t="s">
        <v>18</v>
      </c>
      <c r="C16" s="18" t="s">
        <v>159</v>
      </c>
      <c r="D16" s="19" t="s">
        <v>180</v>
      </c>
      <c r="E16" s="19" t="s">
        <v>181</v>
      </c>
      <c r="F16" s="19"/>
    </row>
  </sheetData>
  <hyperlinks>
    <hyperlink ref="C3" r:id="rId1" display="mailto:accphutho@lotte.vn"/>
    <hyperlink ref="C4" r:id="rId2" display="mailto:tuanma@lotte.vn"/>
    <hyperlink ref="C5" r:id="rId3" display="mailto:nghiltt@lotte.vn"/>
    <hyperlink ref="C8" r:id="rId4" display="mailto:hienpt1@lotte.vn"/>
    <hyperlink ref="C9" r:id="rId5" display="mailto:lanttn@lotte.vn"/>
    <hyperlink ref="C10" r:id="rId6" display="mailto:nguyenntb@lotte.vn"/>
    <hyperlink ref="C11" r:id="rId7" display="mailto:minhtc@lotte.vn"/>
    <hyperlink ref="C12" r:id="rId8" display="mailto:tenantgvp@lotte.vn"/>
    <hyperlink ref="C13" r:id="rId9" display="mailto:ngocnth@lotte.vn"/>
    <hyperlink ref="C14" r:id="rId10" display="mailto:phuongnt@lotte.vn"/>
    <hyperlink ref="C15" r:id="rId11" display="mailto:tuyentmk@lotte.vn"/>
    <hyperlink ref="C16" r:id="rId12" display="mailto:vihhoadonchietkhau@lotte.vn"/>
    <hyperlink ref="C7" r:id="rId13"/>
    <hyperlink ref="C6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2023-06-22T01:40:52Z</dcterms:created>
  <dcterms:modified xsi:type="dcterms:W3CDTF">2023-08-07T01:40:56Z</dcterms:modified>
</cp:coreProperties>
</file>