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5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Tiết'!$A$1:$H$40</definedName>
    <definedName name="_xlnm._FilterDatabase" localSheetId="4" hidden="1">'Chi tiết công nợ'!$A$1:$O$68</definedName>
    <definedName name="_xlnm._FilterDatabase" localSheetId="2" hidden="1">'Hàng trả'!$A$1:$H$4</definedName>
    <definedName name="_xlnm._FilterDatabase" localSheetId="3" hidden="1">'Hỗ trợ'!$A$1:$I$36</definedName>
    <definedName name="_xlnm.Print_Area" localSheetId="1">'Chi Tiết'!$A$1:$H$40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3" i="16" l="1"/>
  <c r="H67" i="24" l="1"/>
  <c r="H68" i="24" l="1"/>
  <c r="G23" i="20" l="1"/>
  <c r="G24" i="20"/>
  <c r="G25" i="20"/>
  <c r="G26" i="20"/>
  <c r="G27" i="20"/>
  <c r="G28" i="20"/>
  <c r="G29" i="20"/>
  <c r="G30" i="20"/>
  <c r="G31" i="20"/>
  <c r="G3" i="22" l="1"/>
  <c r="H101" i="24" l="1"/>
  <c r="H34" i="23" l="1"/>
  <c r="H35" i="23"/>
  <c r="H33" i="23" l="1"/>
  <c r="G19" i="20" l="1"/>
  <c r="G20" i="20"/>
  <c r="G21" i="20"/>
  <c r="G22" i="20"/>
  <c r="G32" i="20"/>
  <c r="G33" i="20"/>
  <c r="G34" i="20"/>
  <c r="G35" i="20"/>
  <c r="G36" i="20"/>
  <c r="G37" i="20"/>
  <c r="G38" i="20"/>
  <c r="H3" i="23" l="1"/>
  <c r="H27" i="23" l="1"/>
  <c r="H28" i="23"/>
  <c r="H29" i="23"/>
  <c r="H30" i="23"/>
  <c r="H31" i="23"/>
  <c r="H32" i="23"/>
  <c r="H23" i="23" l="1"/>
  <c r="H24" i="23"/>
  <c r="H25" i="23"/>
  <c r="H26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39" i="20"/>
  <c r="H5" i="23" l="1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F42" i="20" l="1"/>
  <c r="E42" i="20"/>
  <c r="G3" i="20" l="1"/>
  <c r="G2" i="20"/>
  <c r="H4" i="23"/>
  <c r="H2" i="23"/>
  <c r="H36" i="23" s="1"/>
  <c r="G2" i="22"/>
  <c r="G4" i="22" s="1"/>
  <c r="G40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<sst xmlns="http://schemas.openxmlformats.org/spreadsheetml/2006/main" count="567" uniqueCount="157">
  <si>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</si>
  <si>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</si>
  <si>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</si>
  <si>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</si>
  <si>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</si>
  <si>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</si>
  <si>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</si>
  <si>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</si>
  <si>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</si>
  <si>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</si>
  <si>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</si>
  <si>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</si>
  <si>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</si>
  <si>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</si>
  <si>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</si>
  <si>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</si>
  <si>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</si>
  <si>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</si>
  <si>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</si>
  <si>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</si>
  <si>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</si>
  <si>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</si>
  <si>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</si>
  <si>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</si>
  <si>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</si>
  <si>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</si>
  <si>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</si>
  <si>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</si>
  <si>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</si>
  <si>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</si>
  <si>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</si>
  <si>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</si>
  <si>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</si>
  <si>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</si>
  <si>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</si>
  <si>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</si>
  <si>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</si>
  <si>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</si>
  <si>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</si>
  <si>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</si>
  <si>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</si>
  <si>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</si>
  <si>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</si>
  <si>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</si>
  <si>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</si>
  <si>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</si>
  <si>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</si>
  <si>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</si>
  <si>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</si>
  <si>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</si>
  <si>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</si>
  <si>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</si>
  <si>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0304741634-015</t>
  </si>
  <si>
    <t>0304741634-013</t>
  </si>
  <si>
    <t>0304741634-008</t>
  </si>
  <si>
    <t>CÔNG TY CỔ PHẦN TRUNG TÂM THƯƠNG MẠI LOTTE VIỆT NAM - CHI NHÁNH BÌNH DƯƠNG</t>
  </si>
  <si>
    <t>0304741634-003</t>
  </si>
  <si>
    <t>241224-01001-00065 - LOTTE NAM SÀI GÒN</t>
  </si>
  <si>
    <t>PHÍ DỊCH VỤ BÁN HÀNG</t>
  </si>
  <si>
    <t>1C25TNN</t>
  </si>
  <si>
    <t>1C25MHQ</t>
  </si>
  <si>
    <t>Bán hàng CÔNG TY CỔ PHẦN TRUNG TÂM THƯƠNG MẠI LOTTE VIỆT NAM - CHI NHÁNH BA ĐÌNH theo hóa đơn 00010630</t>
  </si>
  <si>
    <t>Ho tro phi van chuyen</t>
  </si>
  <si>
    <t>Bán hàng CÔNG TY CỔ PHẦN TRUNG TÂM THƯƠNG MẠI LOTTE VIỆT NAM - CHI NHÁNH TÂY HỒ theo hóa đơn 00012580</t>
  </si>
  <si>
    <t>Bán hàng CÔNG TY CỔ PHẦN TRUNG TÂM THƯƠNG MẠI LOTTE VIỆT NAM - CHI NHÁNH BA ĐÌNH theo hóa đơn 00012581</t>
  </si>
  <si>
    <t>00002046</t>
  </si>
  <si>
    <t>THEO DÕI CÔNG NỢ / CTY LOTTE - 31/03/2025</t>
  </si>
  <si>
    <t>Bảng kê hóa đơn tháng 03.2025</t>
  </si>
  <si>
    <t>Thanh toán tháng 03.2025</t>
  </si>
  <si>
    <t>00014271</t>
  </si>
  <si>
    <t>00014332</t>
  </si>
  <si>
    <t>00014333</t>
  </si>
  <si>
    <t>00014334</t>
  </si>
  <si>
    <t>00014500</t>
  </si>
  <si>
    <t>00015163</t>
  </si>
  <si>
    <t>00015563</t>
  </si>
  <si>
    <t>00015564</t>
  </si>
  <si>
    <t>00015737</t>
  </si>
  <si>
    <t>00015939</t>
  </si>
  <si>
    <t>00016592</t>
  </si>
  <si>
    <t>00017154</t>
  </si>
  <si>
    <t>00017226</t>
  </si>
  <si>
    <t>00017259</t>
  </si>
  <si>
    <t>00017260</t>
  </si>
  <si>
    <t>00017263</t>
  </si>
  <si>
    <t>00017264</t>
  </si>
  <si>
    <t>00017266</t>
  </si>
  <si>
    <t>00017493</t>
  </si>
  <si>
    <t>00017497</t>
  </si>
  <si>
    <t>00017498</t>
  </si>
  <si>
    <t>00017499</t>
  </si>
  <si>
    <t>00017518</t>
  </si>
  <si>
    <t>00017519</t>
  </si>
  <si>
    <t>00018506</t>
  </si>
  <si>
    <t>00018510</t>
  </si>
  <si>
    <t>00018829</t>
  </si>
  <si>
    <t>00018852</t>
  </si>
  <si>
    <t>00018854</t>
  </si>
  <si>
    <t>00018855</t>
  </si>
  <si>
    <t>00018915</t>
  </si>
  <si>
    <t>00018936</t>
  </si>
  <si>
    <t>00018937</t>
  </si>
  <si>
    <t>00020440</t>
  </si>
  <si>
    <t>00020448</t>
  </si>
  <si>
    <t>00020449</t>
  </si>
  <si>
    <t>00020450</t>
  </si>
  <si>
    <t>00020455</t>
  </si>
  <si>
    <t>CÔNG TY CỔ PHẦN TRUNG TÂM THƯƠNG MẠI LOTTE VIỆT NAM - CHI NHÁNH ĐÀ NẴNG</t>
  </si>
  <si>
    <t>00001536</t>
  </si>
  <si>
    <t>00002369</t>
  </si>
  <si>
    <t>00002956</t>
  </si>
  <si>
    <t>00002020</t>
  </si>
  <si>
    <t>00002293</t>
  </si>
  <si>
    <t>00001770</t>
  </si>
  <si>
    <t>00001868</t>
  </si>
  <si>
    <t>00001557</t>
  </si>
  <si>
    <t>00001799</t>
  </si>
  <si>
    <t>00002170</t>
  </si>
  <si>
    <t>00003260</t>
  </si>
  <si>
    <t>00001915</t>
  </si>
  <si>
    <t>00001933</t>
  </si>
  <si>
    <t>00001967</t>
  </si>
  <si>
    <t>00001968</t>
  </si>
  <si>
    <t>00001970</t>
  </si>
  <si>
    <t>00002740</t>
  </si>
  <si>
    <t>00002227</t>
  </si>
  <si>
    <t>00001480</t>
  </si>
  <si>
    <t>00000583</t>
  </si>
  <si>
    <t>00000584</t>
  </si>
  <si>
    <t>00000585</t>
  </si>
  <si>
    <t>00000586</t>
  </si>
  <si>
    <t>00000587</t>
  </si>
  <si>
    <t>00000588</t>
  </si>
  <si>
    <t>00000589</t>
  </si>
  <si>
    <t>00000590</t>
  </si>
  <si>
    <t>00000591</t>
  </si>
  <si>
    <t>00000592</t>
  </si>
  <si>
    <t>Chiết khấu cơ bản tháng 02/2025 - 6.5%</t>
  </si>
  <si>
    <t>Tiền phạt do vi phạm giao hàng T01.2025</t>
  </si>
  <si>
    <t>Ngày đến hạn thanh toán</t>
  </si>
  <si>
    <t>KH thanh toán</t>
  </si>
  <si>
    <t>Chênh lệch</t>
  </si>
  <si>
    <t>Ngày thanh toán</t>
  </si>
  <si>
    <t>Note</t>
  </si>
  <si>
    <t>1C25TNF</t>
  </si>
  <si>
    <t/>
  </si>
  <si>
    <t>Bán hàng CÔNG TY CỔ PHẦN TRUNG TÂM THƯƠNG MẠI LOTTE VIỆT NAM - CHI NHÁNH TÂY HỒ theo hóa đơn 00014271</t>
  </si>
  <si>
    <t>Bán hàng CÔNG TY CỔ PHẦN TRUNG TÂM THƯƠNG MẠI LOTTE VIỆT NAM - CHI NHÁNH BA ĐÌNH theo hóa đơn 00015737</t>
  </si>
  <si>
    <t>Bán hàng CÔNG TY CỔ PHẦN TRUNG TÂM THƯƠNG MẠI LOTTE VIỆT NAM - CHI NHÁNH TÂY HỒ theo hóa đơn 00017259</t>
  </si>
  <si>
    <t>Bán hàng CÔNG TY CỔ PHẦN TRUNG TÂM THƯƠNG MẠI LOTTE VIỆT NAM - CHI NHÁNH BA ĐÌNH theo hóa đơn 00017260</t>
  </si>
  <si>
    <t>Bán hàng CÔNG TY CỔ PHẦN TRUNG TÂM THƯƠNG MẠI LOTTE VIỆT NAM - CHI NHÁNH TÂY HỒ theo hóa đơn 00017493</t>
  </si>
  <si>
    <t>LOTTE MART NHA TRANG GOLD COAST</t>
  </si>
  <si>
    <t>LOTTE NAM SÀI DÒN</t>
  </si>
  <si>
    <t>CÔNG TY CỔ PHẦN TRUNG TÂM THƯƠNG MẠI LOTTE VIỆT NAM - CHI NHÁNH ĐÀ NẴNG, HỦY HD 18914, XUẤT THAY THẾ HD: 20440</t>
  </si>
  <si>
    <t>0304741634-009</t>
  </si>
  <si>
    <t>00000761</t>
  </si>
  <si>
    <t>hàng trả tháng 3, xuất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</si>
</sst>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\ _₫_-;\-* #,##0\ _₫_-;_-* &quot;-&quot;??\ _₫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167" fontId="14" fillId="5" borderId="8" xfId="1" applyNumberFormat="1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167" fontId="15" fillId="0" borderId="0" xfId="1" applyNumberFormat="1" applyFont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9" fontId="15" fillId="0" borderId="9" xfId="0" applyNumberFormat="1" applyFont="1" applyBorder="1" applyAlignment="1">
      <alignment horizontal="right" vertical="center"/>
    </xf>
    <xf numFmtId="14" fontId="15" fillId="3" borderId="9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38" fontId="15" fillId="3" borderId="9" xfId="0" applyNumberFormat="1" applyFont="1" applyFill="1" applyBorder="1" applyAlignment="1">
      <alignment horizontal="right" vertical="center"/>
    </xf>
    <xf numFmtId="0" fontId="15" fillId="3" borderId="9" xfId="0" applyFont="1" applyFill="1" applyBorder="1" applyAlignment="1">
      <alignment horizontal="right" vertical="center"/>
    </xf>
    <xf numFmtId="14" fontId="15" fillId="3" borderId="0" xfId="0" applyNumberFormat="1" applyFont="1" applyFill="1" applyBorder="1" applyAlignment="1">
      <alignment horizontal="left" vertical="center"/>
    </xf>
    <xf numFmtId="167" fontId="15" fillId="3" borderId="0" xfId="1" applyNumberFormat="1" applyFont="1" applyFill="1" applyBorder="1" applyAlignment="1">
      <alignment horizontal="left" vertical="center"/>
    </xf>
    <xf numFmtId="0" fontId="0" fillId="3" borderId="0" xfId="0" applyFill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78" t="s">
        <v>66</v>
      </c>
      <c r="B1" s="78"/>
      <c r="C1" s="78"/>
      <c r="D1" s="78"/>
      <c r="E1" s="78"/>
      <c r="F1" s="78"/>
      <c r="G1" s="78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28</v>
      </c>
      <c r="H2" s="7"/>
      <c r="I2" s="7"/>
    </row>
    <row r="3" spans="1:11" ht="15.75" x14ac:dyDescent="0.25">
      <c r="A3" s="26"/>
      <c r="B3" s="27" t="s">
        <v>9</v>
      </c>
      <c r="C3" s="84">
        <v>265594103</v>
      </c>
      <c r="D3" s="85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67</v>
      </c>
      <c r="C4" s="9">
        <v>72625189</v>
      </c>
      <c r="D4" s="9">
        <v>5810018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79" t="s">
        <v>6</v>
      </c>
      <c r="B6" s="80"/>
      <c r="C6" s="15">
        <f>SUM(C4:C4)</f>
        <v>72625189</v>
      </c>
      <c r="D6" s="15">
        <f>SUM(D4:D4)</f>
        <v>5810018</v>
      </c>
      <c r="E6" s="15"/>
      <c r="F6" s="17"/>
      <c r="G6" s="15"/>
    </row>
    <row r="7" spans="1:11" ht="15.75" x14ac:dyDescent="0.25">
      <c r="A7" s="12"/>
      <c r="B7" s="21" t="s">
        <v>29</v>
      </c>
      <c r="C7" s="9"/>
      <c r="D7" s="9"/>
      <c r="E7" s="9"/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79" t="s">
        <v>7</v>
      </c>
      <c r="B9" s="80"/>
      <c r="C9" s="15"/>
      <c r="D9" s="15"/>
      <c r="E9" s="15">
        <f>SUM(E7:E8)</f>
        <v>0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13340532</v>
      </c>
      <c r="G10" s="11"/>
      <c r="I10" s="47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79" t="s">
        <v>27</v>
      </c>
      <c r="B12" s="80"/>
      <c r="C12" s="15"/>
      <c r="D12" s="15"/>
      <c r="E12" s="15"/>
      <c r="F12" s="15">
        <f>SUM(F10:F11)</f>
        <v>13340532</v>
      </c>
      <c r="G12" s="18"/>
    </row>
    <row r="13" spans="1:11" ht="15.75" x14ac:dyDescent="0.25">
      <c r="A13" s="12"/>
      <c r="B13" s="21" t="s">
        <v>68</v>
      </c>
      <c r="C13" s="9"/>
      <c r="D13" s="9"/>
      <c r="E13" s="9"/>
      <c r="F13" s="10"/>
      <c r="G13" s="10">
        <f>225353787</f>
        <v>225353787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79" t="s">
        <v>8</v>
      </c>
      <c r="B15" s="80"/>
      <c r="C15" s="19"/>
      <c r="D15" s="19"/>
      <c r="E15" s="16"/>
      <c r="F15" s="18"/>
      <c r="G15" s="20">
        <f>SUM(G13:G14)</f>
        <v>225353787</v>
      </c>
      <c r="I15" s="46"/>
      <c r="J15" s="47"/>
    </row>
    <row r="16" spans="1:11" ht="21.75" customHeight="1" x14ac:dyDescent="0.3">
      <c r="A16" s="81" t="s">
        <v>10</v>
      </c>
      <c r="B16" s="82"/>
      <c r="C16" s="82"/>
      <c r="D16" s="82"/>
      <c r="E16" s="82"/>
      <c r="F16" s="83"/>
      <c r="G16" s="28">
        <f>C3+C6+D6-E9-F12-G15</f>
        <v>105334991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7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21</v>
      </c>
      <c r="B1" s="29" t="s">
        <v>12</v>
      </c>
      <c r="C1" s="30" t="s">
        <v>11</v>
      </c>
      <c r="D1" s="29" t="s">
        <v>22</v>
      </c>
      <c r="E1" s="29" t="s">
        <v>23</v>
      </c>
      <c r="F1" s="29" t="s">
        <v>0</v>
      </c>
      <c r="G1" s="29" t="s">
        <v>24</v>
      </c>
      <c r="H1" s="31" t="s">
        <v>25</v>
      </c>
    </row>
    <row r="2" spans="1:8" ht="39.75" customHeight="1" x14ac:dyDescent="0.2">
      <c r="A2" s="33">
        <v>1</v>
      </c>
      <c r="B2" s="45" t="s">
        <v>69</v>
      </c>
      <c r="C2" s="43">
        <v>45719</v>
      </c>
      <c r="D2" s="34" t="s">
        <v>31</v>
      </c>
      <c r="E2" s="35">
        <v>2500238</v>
      </c>
      <c r="F2" s="35">
        <v>200019</v>
      </c>
      <c r="G2" s="35">
        <f>+E2+F2</f>
        <v>2700257</v>
      </c>
      <c r="H2" s="36"/>
    </row>
    <row r="3" spans="1:8" ht="39.75" customHeight="1" x14ac:dyDescent="0.2">
      <c r="A3" s="33">
        <v>2</v>
      </c>
      <c r="B3" s="45" t="s">
        <v>70</v>
      </c>
      <c r="C3" s="43">
        <v>45719</v>
      </c>
      <c r="D3" s="34" t="s">
        <v>19</v>
      </c>
      <c r="E3" s="35">
        <v>2858040</v>
      </c>
      <c r="F3" s="35">
        <v>228643</v>
      </c>
      <c r="G3" s="35">
        <f t="shared" ref="G3" si="0">+E3+F3</f>
        <v>3086683</v>
      </c>
      <c r="H3" s="36"/>
    </row>
    <row r="4" spans="1:8" ht="39.75" customHeight="1" x14ac:dyDescent="0.2">
      <c r="A4" s="33">
        <v>3</v>
      </c>
      <c r="B4" s="45" t="s">
        <v>71</v>
      </c>
      <c r="C4" s="43">
        <v>45719</v>
      </c>
      <c r="D4" s="34" t="s">
        <v>19</v>
      </c>
      <c r="E4" s="35">
        <v>2262710</v>
      </c>
      <c r="F4" s="35">
        <v>181017</v>
      </c>
      <c r="G4" s="35">
        <f t="shared" ref="G4:G39" si="1">+E4+F4</f>
        <v>2443727</v>
      </c>
      <c r="H4" s="36"/>
    </row>
    <row r="5" spans="1:8" ht="39.75" customHeight="1" x14ac:dyDescent="0.2">
      <c r="A5" s="33">
        <v>4</v>
      </c>
      <c r="B5" s="45" t="s">
        <v>72</v>
      </c>
      <c r="C5" s="43">
        <v>45719</v>
      </c>
      <c r="D5" s="34" t="s">
        <v>20</v>
      </c>
      <c r="E5" s="35">
        <v>3453370</v>
      </c>
      <c r="F5" s="35">
        <v>276270</v>
      </c>
      <c r="G5" s="35">
        <f t="shared" si="1"/>
        <v>3729640</v>
      </c>
      <c r="H5" s="36"/>
    </row>
    <row r="6" spans="1:8" ht="39.75" customHeight="1" x14ac:dyDescent="0.2">
      <c r="A6" s="33">
        <v>5</v>
      </c>
      <c r="B6" s="45" t="s">
        <v>73</v>
      </c>
      <c r="C6" s="43">
        <v>45721</v>
      </c>
      <c r="D6" s="34" t="s">
        <v>13</v>
      </c>
      <c r="E6" s="35">
        <v>555290</v>
      </c>
      <c r="F6" s="35">
        <v>44423</v>
      </c>
      <c r="G6" s="35">
        <f t="shared" si="1"/>
        <v>599713</v>
      </c>
      <c r="H6" s="36"/>
    </row>
    <row r="7" spans="1:8" ht="39.75" customHeight="1" x14ac:dyDescent="0.2">
      <c r="A7" s="33">
        <v>6</v>
      </c>
      <c r="B7" s="45" t="s">
        <v>74</v>
      </c>
      <c r="C7" s="43">
        <v>45722</v>
      </c>
      <c r="D7" s="34" t="s">
        <v>18</v>
      </c>
      <c r="E7" s="35">
        <v>2262710</v>
      </c>
      <c r="F7" s="35">
        <v>181017</v>
      </c>
      <c r="G7" s="35">
        <f t="shared" si="1"/>
        <v>2443727</v>
      </c>
      <c r="H7" s="36"/>
    </row>
    <row r="8" spans="1:8" ht="39.75" customHeight="1" x14ac:dyDescent="0.2">
      <c r="A8" s="33">
        <v>7</v>
      </c>
      <c r="B8" s="45" t="s">
        <v>75</v>
      </c>
      <c r="C8" s="43">
        <v>45723</v>
      </c>
      <c r="D8" s="34" t="s">
        <v>16</v>
      </c>
      <c r="E8" s="35">
        <v>666348</v>
      </c>
      <c r="F8" s="35">
        <v>53308</v>
      </c>
      <c r="G8" s="35">
        <f t="shared" si="1"/>
        <v>719656</v>
      </c>
      <c r="H8" s="36"/>
    </row>
    <row r="9" spans="1:8" ht="39.75" customHeight="1" x14ac:dyDescent="0.2">
      <c r="A9" s="33">
        <v>8</v>
      </c>
      <c r="B9" s="45" t="s">
        <v>76</v>
      </c>
      <c r="C9" s="43">
        <v>45723</v>
      </c>
      <c r="D9" s="34" t="s">
        <v>14</v>
      </c>
      <c r="E9" s="35">
        <v>1072050</v>
      </c>
      <c r="F9" s="35">
        <v>85764</v>
      </c>
      <c r="G9" s="35">
        <f t="shared" si="1"/>
        <v>1157814</v>
      </c>
      <c r="H9" s="36"/>
    </row>
    <row r="10" spans="1:8" ht="39.75" customHeight="1" x14ac:dyDescent="0.2">
      <c r="A10" s="33">
        <v>9</v>
      </c>
      <c r="B10" s="45" t="s">
        <v>77</v>
      </c>
      <c r="C10" s="43">
        <v>45726</v>
      </c>
      <c r="D10" s="34" t="s">
        <v>17</v>
      </c>
      <c r="E10" s="35">
        <v>1269686</v>
      </c>
      <c r="F10" s="35">
        <v>101575</v>
      </c>
      <c r="G10" s="35">
        <f t="shared" si="1"/>
        <v>1371261</v>
      </c>
      <c r="H10" s="36"/>
    </row>
    <row r="11" spans="1:8" ht="39.75" customHeight="1" x14ac:dyDescent="0.2">
      <c r="A11" s="33">
        <v>10</v>
      </c>
      <c r="B11" s="45" t="s">
        <v>78</v>
      </c>
      <c r="C11" s="43">
        <v>45728</v>
      </c>
      <c r="D11" s="34" t="s">
        <v>13</v>
      </c>
      <c r="E11" s="35">
        <v>5080710</v>
      </c>
      <c r="F11" s="35">
        <v>406457</v>
      </c>
      <c r="G11" s="35">
        <f t="shared" si="1"/>
        <v>5487167</v>
      </c>
      <c r="H11" s="36"/>
    </row>
    <row r="12" spans="1:8" ht="39.75" customHeight="1" x14ac:dyDescent="0.2">
      <c r="A12" s="33">
        <v>11</v>
      </c>
      <c r="B12" s="45" t="s">
        <v>79</v>
      </c>
      <c r="C12" s="43">
        <v>45729</v>
      </c>
      <c r="D12" s="34" t="s">
        <v>18</v>
      </c>
      <c r="E12" s="35">
        <v>2262710</v>
      </c>
      <c r="F12" s="35">
        <v>181017</v>
      </c>
      <c r="G12" s="35">
        <f t="shared" si="1"/>
        <v>2443727</v>
      </c>
      <c r="H12" s="36"/>
    </row>
    <row r="13" spans="1:8" ht="39.75" customHeight="1" x14ac:dyDescent="0.2">
      <c r="A13" s="33">
        <v>12</v>
      </c>
      <c r="B13" s="45" t="s">
        <v>80</v>
      </c>
      <c r="C13" s="43">
        <v>45730</v>
      </c>
      <c r="D13" s="34" t="s">
        <v>14</v>
      </c>
      <c r="E13" s="35">
        <v>888460</v>
      </c>
      <c r="F13" s="35">
        <v>71077</v>
      </c>
      <c r="G13" s="35">
        <f t="shared" si="1"/>
        <v>959537</v>
      </c>
      <c r="H13" s="36"/>
    </row>
    <row r="14" spans="1:8" ht="39.75" customHeight="1" x14ac:dyDescent="0.2">
      <c r="A14" s="33">
        <v>13</v>
      </c>
      <c r="B14" s="45" t="s">
        <v>81</v>
      </c>
      <c r="C14" s="43">
        <v>45733</v>
      </c>
      <c r="D14" s="34" t="s">
        <v>13</v>
      </c>
      <c r="E14" s="35">
        <v>444230</v>
      </c>
      <c r="F14" s="35">
        <v>35538</v>
      </c>
      <c r="G14" s="35">
        <f t="shared" si="1"/>
        <v>479768</v>
      </c>
      <c r="H14" s="36"/>
    </row>
    <row r="15" spans="1:8" ht="39.75" customHeight="1" x14ac:dyDescent="0.2">
      <c r="A15" s="33">
        <v>14</v>
      </c>
      <c r="B15" s="45" t="s">
        <v>82</v>
      </c>
      <c r="C15" s="43">
        <v>45733</v>
      </c>
      <c r="D15" s="34" t="s">
        <v>31</v>
      </c>
      <c r="E15" s="35">
        <v>888460</v>
      </c>
      <c r="F15" s="35">
        <v>71077</v>
      </c>
      <c r="G15" s="35">
        <f t="shared" si="1"/>
        <v>959537</v>
      </c>
      <c r="H15" s="36"/>
    </row>
    <row r="16" spans="1:8" ht="39.75" customHeight="1" x14ac:dyDescent="0.2">
      <c r="A16" s="33">
        <v>15</v>
      </c>
      <c r="B16" s="45" t="s">
        <v>83</v>
      </c>
      <c r="C16" s="43">
        <v>45733</v>
      </c>
      <c r="D16" s="34" t="s">
        <v>17</v>
      </c>
      <c r="E16" s="35">
        <v>2079120</v>
      </c>
      <c r="F16" s="35">
        <v>166330</v>
      </c>
      <c r="G16" s="35">
        <f t="shared" si="1"/>
        <v>2245450</v>
      </c>
      <c r="H16" s="36"/>
    </row>
    <row r="17" spans="1:8" ht="39.75" customHeight="1" x14ac:dyDescent="0.2">
      <c r="A17" s="33">
        <v>16</v>
      </c>
      <c r="B17" s="45" t="s">
        <v>84</v>
      </c>
      <c r="C17" s="43">
        <v>45733</v>
      </c>
      <c r="D17" s="34" t="s">
        <v>15</v>
      </c>
      <c r="E17" s="35">
        <v>3453370</v>
      </c>
      <c r="F17" s="35">
        <v>276270</v>
      </c>
      <c r="G17" s="35">
        <f t="shared" si="1"/>
        <v>3729640</v>
      </c>
      <c r="H17" s="36"/>
    </row>
    <row r="18" spans="1:8" ht="39.75" customHeight="1" x14ac:dyDescent="0.2">
      <c r="A18" s="33">
        <v>17</v>
      </c>
      <c r="B18" s="45" t="s">
        <v>85</v>
      </c>
      <c r="C18" s="43">
        <v>45733</v>
      </c>
      <c r="D18" s="34" t="s">
        <v>14</v>
      </c>
      <c r="E18" s="35">
        <v>1516280</v>
      </c>
      <c r="F18" s="35">
        <v>121302</v>
      </c>
      <c r="G18" s="35">
        <f t="shared" si="1"/>
        <v>1637582</v>
      </c>
      <c r="H18" s="36"/>
    </row>
    <row r="19" spans="1:8" ht="39.75" customHeight="1" x14ac:dyDescent="0.2">
      <c r="A19" s="33">
        <v>18</v>
      </c>
      <c r="B19" s="45" t="s">
        <v>86</v>
      </c>
      <c r="C19" s="43">
        <v>45733</v>
      </c>
      <c r="D19" s="34" t="s">
        <v>20</v>
      </c>
      <c r="E19" s="35">
        <v>5046700</v>
      </c>
      <c r="F19" s="35">
        <v>403736</v>
      </c>
      <c r="G19" s="35">
        <f t="shared" ref="G19:G38" si="2">+E19+F19</f>
        <v>5450436</v>
      </c>
      <c r="H19" s="49"/>
    </row>
    <row r="20" spans="1:8" ht="39.75" customHeight="1" x14ac:dyDescent="0.2">
      <c r="A20" s="33">
        <v>19</v>
      </c>
      <c r="B20" s="45" t="s">
        <v>87</v>
      </c>
      <c r="C20" s="43">
        <v>45735</v>
      </c>
      <c r="D20" s="34" t="s">
        <v>31</v>
      </c>
      <c r="E20" s="35">
        <v>1776920</v>
      </c>
      <c r="F20" s="35">
        <v>142154</v>
      </c>
      <c r="G20" s="35">
        <f t="shared" si="2"/>
        <v>1919074</v>
      </c>
      <c r="H20" s="49"/>
    </row>
    <row r="21" spans="1:8" ht="39.75" customHeight="1" x14ac:dyDescent="0.2">
      <c r="A21" s="33">
        <v>20</v>
      </c>
      <c r="B21" s="45" t="s">
        <v>88</v>
      </c>
      <c r="C21" s="43">
        <v>45735</v>
      </c>
      <c r="D21" s="34" t="s">
        <v>14</v>
      </c>
      <c r="E21" s="35">
        <v>621922</v>
      </c>
      <c r="F21" s="35">
        <v>49754</v>
      </c>
      <c r="G21" s="35">
        <f t="shared" si="2"/>
        <v>671676</v>
      </c>
      <c r="H21" s="49"/>
    </row>
    <row r="22" spans="1:8" ht="39.75" customHeight="1" x14ac:dyDescent="0.2">
      <c r="A22" s="33">
        <v>21</v>
      </c>
      <c r="B22" s="45" t="s">
        <v>89</v>
      </c>
      <c r="C22" s="43">
        <v>45735</v>
      </c>
      <c r="D22" s="34" t="s">
        <v>19</v>
      </c>
      <c r="E22" s="35">
        <v>2665380</v>
      </c>
      <c r="F22" s="35">
        <v>213230</v>
      </c>
      <c r="G22" s="35">
        <f t="shared" si="2"/>
        <v>2878610</v>
      </c>
      <c r="H22" s="49"/>
    </row>
    <row r="23" spans="1:8" ht="39.75" customHeight="1" x14ac:dyDescent="0.2">
      <c r="A23" s="33">
        <v>22</v>
      </c>
      <c r="B23" s="45" t="s">
        <v>90</v>
      </c>
      <c r="C23" s="43">
        <v>45735</v>
      </c>
      <c r="D23" s="34" t="s">
        <v>16</v>
      </c>
      <c r="E23" s="35">
        <v>533076</v>
      </c>
      <c r="F23" s="35">
        <v>42646</v>
      </c>
      <c r="G23" s="35">
        <f t="shared" ref="G23:G31" si="3">+E23+F23</f>
        <v>575722</v>
      </c>
      <c r="H23" s="49"/>
    </row>
    <row r="24" spans="1:8" ht="39.75" customHeight="1" x14ac:dyDescent="0.2">
      <c r="A24" s="33">
        <v>23</v>
      </c>
      <c r="B24" s="45" t="s">
        <v>91</v>
      </c>
      <c r="C24" s="43">
        <v>45735</v>
      </c>
      <c r="D24" s="34" t="s">
        <v>13</v>
      </c>
      <c r="E24" s="35">
        <v>2674450</v>
      </c>
      <c r="F24" s="35">
        <v>213956</v>
      </c>
      <c r="G24" s="35">
        <f t="shared" si="3"/>
        <v>2888406</v>
      </c>
      <c r="H24" s="49"/>
    </row>
    <row r="25" spans="1:8" ht="39.75" customHeight="1" x14ac:dyDescent="0.2">
      <c r="A25" s="33">
        <v>24</v>
      </c>
      <c r="B25" s="45" t="s">
        <v>92</v>
      </c>
      <c r="C25" s="43">
        <v>45735</v>
      </c>
      <c r="D25" s="34" t="s">
        <v>13</v>
      </c>
      <c r="E25" s="35">
        <v>4007140</v>
      </c>
      <c r="F25" s="35">
        <v>320571</v>
      </c>
      <c r="G25" s="35">
        <f t="shared" si="3"/>
        <v>4327711</v>
      </c>
      <c r="H25" s="49"/>
    </row>
    <row r="26" spans="1:8" ht="39.75" customHeight="1" x14ac:dyDescent="0.2">
      <c r="A26" s="33">
        <v>25</v>
      </c>
      <c r="B26" s="45" t="s">
        <v>93</v>
      </c>
      <c r="C26" s="43">
        <v>45737</v>
      </c>
      <c r="D26" s="34" t="s">
        <v>32</v>
      </c>
      <c r="E26" s="35">
        <v>1512275</v>
      </c>
      <c r="F26" s="35">
        <v>120982</v>
      </c>
      <c r="G26" s="35">
        <f t="shared" si="3"/>
        <v>1633257</v>
      </c>
      <c r="H26" s="49"/>
    </row>
    <row r="27" spans="1:8" ht="39.75" customHeight="1" x14ac:dyDescent="0.2">
      <c r="A27" s="33">
        <v>26</v>
      </c>
      <c r="B27" s="45" t="s">
        <v>94</v>
      </c>
      <c r="C27" s="43">
        <v>45737</v>
      </c>
      <c r="D27" s="34" t="s">
        <v>13</v>
      </c>
      <c r="E27" s="35">
        <v>888460</v>
      </c>
      <c r="F27" s="35">
        <v>71077</v>
      </c>
      <c r="G27" s="35">
        <f t="shared" si="3"/>
        <v>959537</v>
      </c>
      <c r="H27" s="49"/>
    </row>
    <row r="28" spans="1:8" ht="39.75" customHeight="1" x14ac:dyDescent="0.2">
      <c r="A28" s="33">
        <v>27</v>
      </c>
      <c r="B28" s="45" t="s">
        <v>95</v>
      </c>
      <c r="C28" s="43">
        <v>45738</v>
      </c>
      <c r="D28" s="34" t="s">
        <v>19</v>
      </c>
      <c r="E28" s="35">
        <v>2576534</v>
      </c>
      <c r="F28" s="35">
        <v>206123</v>
      </c>
      <c r="G28" s="35">
        <f t="shared" si="3"/>
        <v>2782657</v>
      </c>
      <c r="H28" s="49"/>
    </row>
    <row r="29" spans="1:8" ht="39.75" customHeight="1" x14ac:dyDescent="0.2">
      <c r="A29" s="33">
        <v>28</v>
      </c>
      <c r="B29" s="45" t="s">
        <v>96</v>
      </c>
      <c r="C29" s="43">
        <v>45740</v>
      </c>
      <c r="D29" s="34" t="s">
        <v>18</v>
      </c>
      <c r="E29" s="35">
        <v>2523350</v>
      </c>
      <c r="F29" s="35">
        <v>201868</v>
      </c>
      <c r="G29" s="35">
        <f t="shared" si="3"/>
        <v>2725218</v>
      </c>
      <c r="H29" s="49"/>
    </row>
    <row r="30" spans="1:8" ht="39.75" customHeight="1" x14ac:dyDescent="0.2">
      <c r="A30" s="33">
        <v>29</v>
      </c>
      <c r="B30" s="45" t="s">
        <v>97</v>
      </c>
      <c r="C30" s="43">
        <v>45740</v>
      </c>
      <c r="D30" s="34" t="s">
        <v>13</v>
      </c>
      <c r="E30" s="35">
        <v>1309726</v>
      </c>
      <c r="F30" s="35">
        <v>104778</v>
      </c>
      <c r="G30" s="35">
        <f t="shared" si="3"/>
        <v>1414504</v>
      </c>
      <c r="H30" s="49"/>
    </row>
    <row r="31" spans="1:8" ht="39.75" customHeight="1" x14ac:dyDescent="0.2">
      <c r="A31" s="33">
        <v>30</v>
      </c>
      <c r="B31" s="45" t="s">
        <v>98</v>
      </c>
      <c r="C31" s="43">
        <v>45740</v>
      </c>
      <c r="D31" s="34" t="s">
        <v>13</v>
      </c>
      <c r="E31" s="35">
        <v>1000428</v>
      </c>
      <c r="F31" s="35">
        <v>80034</v>
      </c>
      <c r="G31" s="35">
        <f t="shared" si="3"/>
        <v>1080462</v>
      </c>
      <c r="H31" s="49"/>
    </row>
    <row r="32" spans="1:8" ht="39.75" customHeight="1" x14ac:dyDescent="0.2">
      <c r="A32" s="33">
        <v>31</v>
      </c>
      <c r="B32" s="45" t="s">
        <v>99</v>
      </c>
      <c r="C32" s="43">
        <v>45740</v>
      </c>
      <c r="D32" s="34" t="s">
        <v>20</v>
      </c>
      <c r="E32" s="35">
        <v>3737430</v>
      </c>
      <c r="F32" s="35">
        <v>298994</v>
      </c>
      <c r="G32" s="35">
        <f t="shared" si="2"/>
        <v>4036424</v>
      </c>
      <c r="H32" s="49"/>
    </row>
    <row r="33" spans="1:8" ht="39.75" customHeight="1" x14ac:dyDescent="0.2">
      <c r="A33" s="33">
        <v>32</v>
      </c>
      <c r="B33" s="45" t="s">
        <v>100</v>
      </c>
      <c r="C33" s="43">
        <v>45741</v>
      </c>
      <c r="D33" s="34" t="s">
        <v>55</v>
      </c>
      <c r="E33" s="35">
        <v>1071594</v>
      </c>
      <c r="F33" s="35">
        <v>85728</v>
      </c>
      <c r="G33" s="35">
        <f t="shared" si="2"/>
        <v>1157322</v>
      </c>
      <c r="H33" s="49"/>
    </row>
    <row r="34" spans="1:8" ht="39.75" customHeight="1" x14ac:dyDescent="0.2">
      <c r="A34" s="33">
        <v>33</v>
      </c>
      <c r="B34" s="45" t="s">
        <v>101</v>
      </c>
      <c r="C34" s="43">
        <v>45741</v>
      </c>
      <c r="D34" s="34" t="s">
        <v>55</v>
      </c>
      <c r="E34" s="35">
        <v>1071594</v>
      </c>
      <c r="F34" s="35">
        <v>85728</v>
      </c>
      <c r="G34" s="35">
        <f t="shared" si="2"/>
        <v>1157322</v>
      </c>
      <c r="H34" s="49"/>
    </row>
    <row r="35" spans="1:8" ht="39.75" customHeight="1" x14ac:dyDescent="0.2">
      <c r="A35" s="33">
        <v>34</v>
      </c>
      <c r="B35" s="45" t="s">
        <v>102</v>
      </c>
      <c r="C35" s="43">
        <v>45744</v>
      </c>
      <c r="D35" s="34" t="s">
        <v>107</v>
      </c>
      <c r="E35" s="35">
        <v>799614</v>
      </c>
      <c r="F35" s="35">
        <v>63969</v>
      </c>
      <c r="G35" s="35">
        <f t="shared" si="2"/>
        <v>863583</v>
      </c>
      <c r="H35" s="49"/>
    </row>
    <row r="36" spans="1:8" ht="39.75" customHeight="1" x14ac:dyDescent="0.2">
      <c r="A36" s="33">
        <v>35</v>
      </c>
      <c r="B36" s="45" t="s">
        <v>103</v>
      </c>
      <c r="C36" s="43">
        <v>45745</v>
      </c>
      <c r="D36" s="34" t="s">
        <v>13</v>
      </c>
      <c r="E36" s="35">
        <v>1071594</v>
      </c>
      <c r="F36" s="35">
        <v>85728</v>
      </c>
      <c r="G36" s="35">
        <f t="shared" si="2"/>
        <v>1157322</v>
      </c>
      <c r="H36" s="49"/>
    </row>
    <row r="37" spans="1:8" ht="39.75" customHeight="1" x14ac:dyDescent="0.2">
      <c r="A37" s="33">
        <v>36</v>
      </c>
      <c r="B37" s="45" t="s">
        <v>104</v>
      </c>
      <c r="C37" s="43">
        <v>45745</v>
      </c>
      <c r="D37" s="34" t="s">
        <v>13</v>
      </c>
      <c r="E37" s="35">
        <v>1190660</v>
      </c>
      <c r="F37" s="35">
        <v>95253</v>
      </c>
      <c r="G37" s="35">
        <f t="shared" si="2"/>
        <v>1285913</v>
      </c>
      <c r="H37" s="49"/>
    </row>
    <row r="38" spans="1:8" ht="39.75" customHeight="1" x14ac:dyDescent="0.2">
      <c r="A38" s="33">
        <v>37</v>
      </c>
      <c r="B38" s="45" t="s">
        <v>105</v>
      </c>
      <c r="C38" s="43">
        <v>45745</v>
      </c>
      <c r="D38" s="34" t="s">
        <v>13</v>
      </c>
      <c r="E38" s="35">
        <v>1072050</v>
      </c>
      <c r="F38" s="35">
        <v>85764</v>
      </c>
      <c r="G38" s="35">
        <f t="shared" si="2"/>
        <v>1157814</v>
      </c>
      <c r="H38" s="49"/>
    </row>
    <row r="39" spans="1:8" ht="39.75" customHeight="1" x14ac:dyDescent="0.2">
      <c r="A39" s="33">
        <v>38</v>
      </c>
      <c r="B39" s="45" t="s">
        <v>106</v>
      </c>
      <c r="C39" s="43">
        <v>45745</v>
      </c>
      <c r="D39" s="34" t="s">
        <v>14</v>
      </c>
      <c r="E39" s="35">
        <v>1960510</v>
      </c>
      <c r="F39" s="35">
        <v>156841</v>
      </c>
      <c r="G39" s="35">
        <f t="shared" si="1"/>
        <v>2117351</v>
      </c>
      <c r="H39" s="36"/>
    </row>
    <row r="40" spans="1:8" ht="18.75" customHeight="1" x14ac:dyDescent="0.2">
      <c r="A40" s="37"/>
      <c r="B40" s="37"/>
      <c r="C40" s="39"/>
      <c r="D40" s="86" t="s">
        <v>26</v>
      </c>
      <c r="E40" s="87"/>
      <c r="F40" s="88"/>
      <c r="G40" s="40">
        <f>SUM(G2:G39)</f>
        <v>78435207</v>
      </c>
      <c r="H40" s="38"/>
    </row>
    <row r="41" spans="1:8" ht="18.75" customHeight="1" x14ac:dyDescent="0.2">
      <c r="G41" s="32"/>
    </row>
    <row r="42" spans="1:8" ht="18.75" customHeight="1" x14ac:dyDescent="0.2">
      <c r="E42" s="44">
        <f>+SUM(E2:E39)</f>
        <v>72625189</v>
      </c>
      <c r="F42" s="44">
        <f>+SUM(F2:F39)</f>
        <v>5810018</v>
      </c>
      <c r="G42" s="32"/>
    </row>
    <row r="44" spans="1:8" ht="18.75" customHeight="1" x14ac:dyDescent="0.2">
      <c r="E44" s="44"/>
      <c r="F44" s="44"/>
    </row>
  </sheetData>
  <autoFilter ref="A1:H40"/>
  <mergeCells count="1">
    <mergeCell ref="D40:F40"/>
  </mergeCells>
  <conditionalFormatting sqref="B3:B39">
    <cfRule type="duplicateValues" dxfId="11" priority="2"/>
  </conditionalFormatting>
  <conditionalFormatting sqref="B2">
    <cfRule type="duplicateValues" dxfId="10" priority="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21</v>
      </c>
      <c r="B1" s="29" t="s">
        <v>12</v>
      </c>
      <c r="C1" s="30" t="s">
        <v>11</v>
      </c>
      <c r="D1" s="29" t="s">
        <v>22</v>
      </c>
      <c r="E1" s="29" t="s">
        <v>30</v>
      </c>
      <c r="F1" s="29" t="s">
        <v>0</v>
      </c>
      <c r="G1" s="29" t="s">
        <v>24</v>
      </c>
      <c r="H1" s="31" t="s">
        <v>25</v>
      </c>
    </row>
    <row r="2" spans="1:12" ht="39.75" customHeight="1" x14ac:dyDescent="0.25">
      <c r="A2" s="33">
        <v>1</v>
      </c>
      <c r="B2" s="45"/>
      <c r="C2" s="43"/>
      <c r="D2" s="34"/>
      <c r="E2" s="35"/>
      <c r="F2" s="35"/>
      <c r="G2" s="35">
        <f>+E2+F2</f>
        <v>0</v>
      </c>
      <c r="H2" s="36"/>
      <c r="L2"/>
    </row>
    <row r="3" spans="1:12" ht="39.75" customHeight="1" x14ac:dyDescent="0.25">
      <c r="A3" s="33">
        <v>2</v>
      </c>
      <c r="B3" s="45"/>
      <c r="C3" s="43"/>
      <c r="D3" s="34"/>
      <c r="E3" s="35"/>
      <c r="F3" s="35"/>
      <c r="G3" s="35">
        <f>+E3+F3</f>
        <v>0</v>
      </c>
      <c r="H3" s="49"/>
      <c r="L3"/>
    </row>
    <row r="4" spans="1:12" ht="18.75" customHeight="1" x14ac:dyDescent="0.25">
      <c r="A4" s="37"/>
      <c r="B4" s="37"/>
      <c r="C4" s="39"/>
      <c r="D4" s="86" t="s">
        <v>26</v>
      </c>
      <c r="E4" s="87"/>
      <c r="F4" s="88"/>
      <c r="G4" s="40">
        <f>SUM(G2:G3)</f>
        <v>0</v>
      </c>
      <c r="H4" s="38"/>
      <c r="J4"/>
      <c r="K4"/>
      <c r="L4"/>
    </row>
    <row r="5" spans="1:12" ht="18.75" customHeight="1" x14ac:dyDescent="0.25">
      <c r="G5" s="32"/>
      <c r="J5"/>
      <c r="K5"/>
      <c r="L5"/>
    </row>
    <row r="6" spans="1:12" ht="18.75" customHeight="1" x14ac:dyDescent="0.25">
      <c r="G6" s="32"/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E8" s="44"/>
      <c r="F8" s="44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</sheetData>
  <autoFilter ref="A1:H4"/>
  <mergeCells count="1">
    <mergeCell ref="D4:F4"/>
  </mergeCells>
  <conditionalFormatting sqref="B2:B3">
    <cfRule type="duplicateValues" dxfId="9" priority="6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Normal="100" workbookViewId="0">
      <pane ySplit="1" topLeftCell="A31" activePane="bottomLeft" state="frozen"/>
      <selection pane="bottomLeft" activeCell="H39" sqref="H3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21</v>
      </c>
      <c r="B1" s="29" t="s">
        <v>12</v>
      </c>
      <c r="C1" s="30" t="s">
        <v>11</v>
      </c>
      <c r="D1" s="29" t="s">
        <v>22</v>
      </c>
      <c r="E1" s="51" t="s">
        <v>2</v>
      </c>
      <c r="F1" s="29" t="s">
        <v>30</v>
      </c>
      <c r="G1" s="29" t="s">
        <v>0</v>
      </c>
      <c r="H1" s="29" t="s">
        <v>24</v>
      </c>
      <c r="I1" s="31" t="s">
        <v>25</v>
      </c>
    </row>
    <row r="2" spans="1:9" ht="39.75" customHeight="1" x14ac:dyDescent="0.2">
      <c r="A2" s="33">
        <v>1</v>
      </c>
      <c r="B2" s="45" t="s">
        <v>108</v>
      </c>
      <c r="C2" s="43">
        <v>45726</v>
      </c>
      <c r="D2" s="34" t="s">
        <v>17</v>
      </c>
      <c r="E2" s="52" t="s">
        <v>33</v>
      </c>
      <c r="F2" s="35">
        <v>-86437</v>
      </c>
      <c r="G2" s="35">
        <v>-8644</v>
      </c>
      <c r="H2" s="35">
        <f>+F2+G2</f>
        <v>-95081</v>
      </c>
      <c r="I2" s="36"/>
    </row>
    <row r="3" spans="1:9" ht="39.75" customHeight="1" x14ac:dyDescent="0.2">
      <c r="A3" s="33">
        <v>2</v>
      </c>
      <c r="B3" s="45" t="s">
        <v>65</v>
      </c>
      <c r="C3" s="43">
        <v>45726</v>
      </c>
      <c r="D3" s="34" t="s">
        <v>20</v>
      </c>
      <c r="E3" s="52" t="s">
        <v>33</v>
      </c>
      <c r="F3" s="35">
        <v>-222614</v>
      </c>
      <c r="G3" s="35">
        <v>-22261</v>
      </c>
      <c r="H3" s="35">
        <f>+F3+G3</f>
        <v>-244875</v>
      </c>
      <c r="I3" s="49"/>
    </row>
    <row r="4" spans="1:9" ht="39.75" customHeight="1" x14ac:dyDescent="0.2">
      <c r="A4" s="33">
        <v>3</v>
      </c>
      <c r="B4" s="45" t="s">
        <v>109</v>
      </c>
      <c r="C4" s="43">
        <v>45726</v>
      </c>
      <c r="D4" s="34" t="s">
        <v>14</v>
      </c>
      <c r="E4" s="52" t="s">
        <v>58</v>
      </c>
      <c r="F4" s="35">
        <v>-138596</v>
      </c>
      <c r="G4" s="35">
        <v>-11088</v>
      </c>
      <c r="H4" s="35">
        <f t="shared" ref="H4" si="0">+F4+G4</f>
        <v>-149684</v>
      </c>
      <c r="I4" s="36"/>
    </row>
    <row r="5" spans="1:9" ht="39.75" customHeight="1" x14ac:dyDescent="0.2">
      <c r="A5" s="33">
        <v>4</v>
      </c>
      <c r="B5" s="45" t="s">
        <v>110</v>
      </c>
      <c r="C5" s="43">
        <v>45726</v>
      </c>
      <c r="D5" s="34" t="s">
        <v>13</v>
      </c>
      <c r="E5" s="52" t="s">
        <v>33</v>
      </c>
      <c r="F5" s="35">
        <v>-136612</v>
      </c>
      <c r="G5" s="35">
        <v>-13661</v>
      </c>
      <c r="H5" s="35">
        <f t="shared" ref="H5:H22" si="1">+F5+G5</f>
        <v>-150273</v>
      </c>
      <c r="I5" s="36"/>
    </row>
    <row r="6" spans="1:9" ht="39.75" customHeight="1" x14ac:dyDescent="0.2">
      <c r="A6" s="33">
        <v>5</v>
      </c>
      <c r="B6" s="45" t="s">
        <v>111</v>
      </c>
      <c r="C6" s="43">
        <v>45727</v>
      </c>
      <c r="D6" s="34" t="s">
        <v>15</v>
      </c>
      <c r="E6" s="52" t="s">
        <v>33</v>
      </c>
      <c r="F6" s="35">
        <v>-214619</v>
      </c>
      <c r="G6" s="35">
        <v>-21462</v>
      </c>
      <c r="H6" s="35">
        <f t="shared" si="1"/>
        <v>-236081</v>
      </c>
      <c r="I6" s="36"/>
    </row>
    <row r="7" spans="1:9" ht="39.75" customHeight="1" x14ac:dyDescent="0.2">
      <c r="A7" s="33">
        <v>6</v>
      </c>
      <c r="B7" s="45" t="s">
        <v>112</v>
      </c>
      <c r="C7" s="43">
        <v>45727</v>
      </c>
      <c r="D7" s="34" t="s">
        <v>20</v>
      </c>
      <c r="E7" s="52" t="s">
        <v>58</v>
      </c>
      <c r="F7" s="35">
        <v>-742048</v>
      </c>
      <c r="G7" s="35">
        <v>-59364</v>
      </c>
      <c r="H7" s="35">
        <f t="shared" si="1"/>
        <v>-801412</v>
      </c>
      <c r="I7" s="36"/>
    </row>
    <row r="8" spans="1:9" ht="39.75" customHeight="1" x14ac:dyDescent="0.2">
      <c r="A8" s="33">
        <v>7</v>
      </c>
      <c r="B8" s="45" t="s">
        <v>113</v>
      </c>
      <c r="C8" s="43">
        <v>45728</v>
      </c>
      <c r="D8" s="34" t="s">
        <v>17</v>
      </c>
      <c r="E8" s="52" t="s">
        <v>58</v>
      </c>
      <c r="F8" s="35">
        <v>-288124</v>
      </c>
      <c r="G8" s="35">
        <v>-23050</v>
      </c>
      <c r="H8" s="35">
        <f t="shared" si="1"/>
        <v>-311174</v>
      </c>
      <c r="I8" s="36"/>
    </row>
    <row r="9" spans="1:9" ht="39.75" customHeight="1" x14ac:dyDescent="0.2">
      <c r="A9" s="33">
        <v>8</v>
      </c>
      <c r="B9" s="45" t="s">
        <v>114</v>
      </c>
      <c r="C9" s="43">
        <v>45728</v>
      </c>
      <c r="D9" s="34" t="s">
        <v>32</v>
      </c>
      <c r="E9" s="52" t="s">
        <v>58</v>
      </c>
      <c r="F9" s="35">
        <v>-205408</v>
      </c>
      <c r="G9" s="35">
        <v>-16433</v>
      </c>
      <c r="H9" s="35">
        <f t="shared" si="1"/>
        <v>-221841</v>
      </c>
      <c r="I9" s="36"/>
    </row>
    <row r="10" spans="1:9" ht="39.75" customHeight="1" x14ac:dyDescent="0.2">
      <c r="A10" s="33">
        <v>9</v>
      </c>
      <c r="B10" s="45" t="s">
        <v>115</v>
      </c>
      <c r="C10" s="43">
        <v>45729</v>
      </c>
      <c r="D10" s="34" t="s">
        <v>31</v>
      </c>
      <c r="E10" s="52" t="s">
        <v>33</v>
      </c>
      <c r="F10" s="35">
        <v>-167256</v>
      </c>
      <c r="G10" s="35">
        <v>-16726</v>
      </c>
      <c r="H10" s="35">
        <f t="shared" si="1"/>
        <v>-183982</v>
      </c>
      <c r="I10" s="36"/>
    </row>
    <row r="11" spans="1:9" ht="39.75" customHeight="1" x14ac:dyDescent="0.2">
      <c r="A11" s="33">
        <v>10</v>
      </c>
      <c r="B11" s="45" t="s">
        <v>116</v>
      </c>
      <c r="C11" s="43">
        <v>45729</v>
      </c>
      <c r="D11" s="34" t="s">
        <v>31</v>
      </c>
      <c r="E11" s="52" t="s">
        <v>58</v>
      </c>
      <c r="F11" s="35">
        <v>-557519</v>
      </c>
      <c r="G11" s="35">
        <v>-44602</v>
      </c>
      <c r="H11" s="35">
        <f t="shared" si="1"/>
        <v>-602121</v>
      </c>
      <c r="I11" s="36"/>
    </row>
    <row r="12" spans="1:9" ht="39.75" customHeight="1" x14ac:dyDescent="0.2">
      <c r="A12" s="33">
        <v>11</v>
      </c>
      <c r="B12" s="45" t="s">
        <v>117</v>
      </c>
      <c r="C12" s="43">
        <v>45729</v>
      </c>
      <c r="D12" s="34" t="s">
        <v>15</v>
      </c>
      <c r="E12" s="52" t="s">
        <v>58</v>
      </c>
      <c r="F12" s="35">
        <v>-715398</v>
      </c>
      <c r="G12" s="35">
        <v>-57232</v>
      </c>
      <c r="H12" s="35">
        <f t="shared" si="1"/>
        <v>-772630</v>
      </c>
      <c r="I12" s="36"/>
    </row>
    <row r="13" spans="1:9" ht="39.75" customHeight="1" x14ac:dyDescent="0.2">
      <c r="A13" s="33">
        <v>12</v>
      </c>
      <c r="B13" s="45" t="s">
        <v>118</v>
      </c>
      <c r="C13" s="43">
        <v>45729</v>
      </c>
      <c r="D13" s="34" t="s">
        <v>13</v>
      </c>
      <c r="E13" s="52" t="s">
        <v>58</v>
      </c>
      <c r="F13" s="35">
        <v>-455375</v>
      </c>
      <c r="G13" s="35">
        <v>-36430</v>
      </c>
      <c r="H13" s="35">
        <f t="shared" si="1"/>
        <v>-491805</v>
      </c>
      <c r="I13" s="36"/>
    </row>
    <row r="14" spans="1:9" ht="39.75" customHeight="1" x14ac:dyDescent="0.2">
      <c r="A14" s="33">
        <v>13</v>
      </c>
      <c r="B14" s="45" t="s">
        <v>119</v>
      </c>
      <c r="C14" s="43">
        <v>45730</v>
      </c>
      <c r="D14" s="34" t="s">
        <v>19</v>
      </c>
      <c r="E14" s="52" t="s">
        <v>58</v>
      </c>
      <c r="F14" s="35">
        <v>-485274</v>
      </c>
      <c r="G14" s="35">
        <v>-38822</v>
      </c>
      <c r="H14" s="35">
        <f t="shared" si="1"/>
        <v>-524096</v>
      </c>
      <c r="I14" s="36"/>
    </row>
    <row r="15" spans="1:9" ht="39.75" customHeight="1" x14ac:dyDescent="0.2">
      <c r="A15" s="33">
        <v>14</v>
      </c>
      <c r="B15" s="45" t="s">
        <v>120</v>
      </c>
      <c r="C15" s="43">
        <v>45730</v>
      </c>
      <c r="D15" s="34" t="s">
        <v>19</v>
      </c>
      <c r="E15" s="52" t="s">
        <v>33</v>
      </c>
      <c r="F15" s="35">
        <v>-145582</v>
      </c>
      <c r="G15" s="35">
        <v>-14558</v>
      </c>
      <c r="H15" s="35">
        <f t="shared" si="1"/>
        <v>-160140</v>
      </c>
      <c r="I15" s="36"/>
    </row>
    <row r="16" spans="1:9" ht="39.75" customHeight="1" x14ac:dyDescent="0.2">
      <c r="A16" s="33">
        <v>15</v>
      </c>
      <c r="B16" s="45" t="s">
        <v>121</v>
      </c>
      <c r="C16" s="43">
        <v>45730</v>
      </c>
      <c r="D16" s="34" t="s">
        <v>55</v>
      </c>
      <c r="E16" s="52" t="s">
        <v>58</v>
      </c>
      <c r="F16" s="35">
        <v>-246526</v>
      </c>
      <c r="G16" s="35">
        <v>-19722</v>
      </c>
      <c r="H16" s="35">
        <f t="shared" si="1"/>
        <v>-266248</v>
      </c>
      <c r="I16" s="36"/>
    </row>
    <row r="17" spans="1:9" ht="39.75" customHeight="1" x14ac:dyDescent="0.2">
      <c r="A17" s="33">
        <v>16</v>
      </c>
      <c r="B17" s="45" t="s">
        <v>122</v>
      </c>
      <c r="C17" s="43">
        <v>45730</v>
      </c>
      <c r="D17" s="34" t="s">
        <v>55</v>
      </c>
      <c r="E17" s="52" t="s">
        <v>33</v>
      </c>
      <c r="F17" s="35">
        <v>-73958</v>
      </c>
      <c r="G17" s="35">
        <v>-7396</v>
      </c>
      <c r="H17" s="35">
        <f t="shared" si="1"/>
        <v>-81354</v>
      </c>
      <c r="I17" s="36"/>
    </row>
    <row r="18" spans="1:9" ht="39.75" customHeight="1" x14ac:dyDescent="0.2">
      <c r="A18" s="33">
        <v>17</v>
      </c>
      <c r="B18" s="45" t="s">
        <v>123</v>
      </c>
      <c r="C18" s="43">
        <v>45731</v>
      </c>
      <c r="D18" s="34" t="s">
        <v>16</v>
      </c>
      <c r="E18" s="52" t="s">
        <v>58</v>
      </c>
      <c r="F18" s="35">
        <v>-196051</v>
      </c>
      <c r="G18" s="35">
        <v>-15684</v>
      </c>
      <c r="H18" s="35">
        <f t="shared" si="1"/>
        <v>-211735</v>
      </c>
      <c r="I18" s="36"/>
    </row>
    <row r="19" spans="1:9" ht="39.75" customHeight="1" x14ac:dyDescent="0.2">
      <c r="A19" s="33">
        <v>18</v>
      </c>
      <c r="B19" s="45" t="s">
        <v>109</v>
      </c>
      <c r="C19" s="43">
        <v>45731</v>
      </c>
      <c r="D19" s="34" t="s">
        <v>16</v>
      </c>
      <c r="E19" s="52" t="s">
        <v>33</v>
      </c>
      <c r="F19" s="35">
        <v>-58815</v>
      </c>
      <c r="G19" s="35">
        <v>-5882</v>
      </c>
      <c r="H19" s="35">
        <f t="shared" si="1"/>
        <v>-64697</v>
      </c>
      <c r="I19" s="36"/>
    </row>
    <row r="20" spans="1:9" ht="39.75" customHeight="1" x14ac:dyDescent="0.2">
      <c r="A20" s="33">
        <v>19</v>
      </c>
      <c r="B20" s="45" t="s">
        <v>124</v>
      </c>
      <c r="C20" s="43">
        <v>45734</v>
      </c>
      <c r="D20" s="34" t="s">
        <v>14</v>
      </c>
      <c r="E20" s="52" t="s">
        <v>33</v>
      </c>
      <c r="F20" s="35">
        <v>-41579</v>
      </c>
      <c r="G20" s="35">
        <v>-4158</v>
      </c>
      <c r="H20" s="35">
        <f t="shared" si="1"/>
        <v>-45737</v>
      </c>
      <c r="I20" s="36"/>
    </row>
    <row r="21" spans="1:9" ht="39.75" customHeight="1" x14ac:dyDescent="0.2">
      <c r="A21" s="33">
        <v>20</v>
      </c>
      <c r="B21" s="45" t="s">
        <v>125</v>
      </c>
      <c r="C21" s="43">
        <v>45735</v>
      </c>
      <c r="D21" s="34" t="s">
        <v>32</v>
      </c>
      <c r="E21" s="52" t="s">
        <v>33</v>
      </c>
      <c r="F21" s="35">
        <v>-61622</v>
      </c>
      <c r="G21" s="35">
        <v>-6162</v>
      </c>
      <c r="H21" s="35">
        <f t="shared" si="1"/>
        <v>-67784</v>
      </c>
      <c r="I21" s="36"/>
    </row>
    <row r="22" spans="1:9" ht="39.75" customHeight="1" x14ac:dyDescent="0.2">
      <c r="A22" s="33">
        <v>21</v>
      </c>
      <c r="B22" s="45" t="s">
        <v>126</v>
      </c>
      <c r="C22" s="43">
        <v>45737</v>
      </c>
      <c r="D22" s="34" t="s">
        <v>13</v>
      </c>
      <c r="E22" s="52" t="s">
        <v>62</v>
      </c>
      <c r="F22" s="35">
        <v>-1101250</v>
      </c>
      <c r="G22" s="35">
        <v>-88100</v>
      </c>
      <c r="H22" s="35">
        <f t="shared" si="1"/>
        <v>-1189350</v>
      </c>
      <c r="I22" s="36"/>
    </row>
    <row r="23" spans="1:9" ht="39.75" customHeight="1" x14ac:dyDescent="0.2">
      <c r="A23" s="33">
        <v>22</v>
      </c>
      <c r="B23" s="45" t="s">
        <v>127</v>
      </c>
      <c r="C23" s="43">
        <v>45744</v>
      </c>
      <c r="D23" s="34" t="s">
        <v>13</v>
      </c>
      <c r="E23" s="52" t="s">
        <v>137</v>
      </c>
      <c r="F23" s="35">
        <v>-591987</v>
      </c>
      <c r="G23" s="35">
        <v>-47359</v>
      </c>
      <c r="H23" s="35">
        <f t="shared" ref="H23:H26" si="2">+F23+G23</f>
        <v>-639346</v>
      </c>
      <c r="I23" s="36"/>
    </row>
    <row r="24" spans="1:9" ht="39.75" customHeight="1" x14ac:dyDescent="0.2">
      <c r="A24" s="33">
        <v>23</v>
      </c>
      <c r="B24" s="45" t="s">
        <v>128</v>
      </c>
      <c r="C24" s="43">
        <v>45744</v>
      </c>
      <c r="D24" s="34" t="s">
        <v>55</v>
      </c>
      <c r="E24" s="52" t="s">
        <v>137</v>
      </c>
      <c r="F24" s="35">
        <v>-320484</v>
      </c>
      <c r="G24" s="35">
        <v>-25639</v>
      </c>
      <c r="H24" s="35">
        <f t="shared" si="2"/>
        <v>-346123</v>
      </c>
      <c r="I24" s="36"/>
    </row>
    <row r="25" spans="1:9" ht="39.75" customHeight="1" x14ac:dyDescent="0.2">
      <c r="A25" s="33">
        <v>24</v>
      </c>
      <c r="B25" s="45" t="s">
        <v>129</v>
      </c>
      <c r="C25" s="43">
        <v>45744</v>
      </c>
      <c r="D25" s="34" t="s">
        <v>14</v>
      </c>
      <c r="E25" s="52" t="s">
        <v>137</v>
      </c>
      <c r="F25" s="35">
        <v>-180175</v>
      </c>
      <c r="G25" s="35">
        <v>-14414</v>
      </c>
      <c r="H25" s="35">
        <f t="shared" si="2"/>
        <v>-194589</v>
      </c>
      <c r="I25" s="36"/>
    </row>
    <row r="26" spans="1:9" ht="39.75" customHeight="1" x14ac:dyDescent="0.2">
      <c r="A26" s="33">
        <v>25</v>
      </c>
      <c r="B26" s="45" t="s">
        <v>130</v>
      </c>
      <c r="C26" s="43">
        <v>45744</v>
      </c>
      <c r="D26" s="34" t="s">
        <v>17</v>
      </c>
      <c r="E26" s="52" t="s">
        <v>137</v>
      </c>
      <c r="F26" s="35">
        <v>-374561</v>
      </c>
      <c r="G26" s="35">
        <v>-29965</v>
      </c>
      <c r="H26" s="35">
        <f t="shared" si="2"/>
        <v>-404526</v>
      </c>
      <c r="I26" s="36"/>
    </row>
    <row r="27" spans="1:9" ht="39.75" customHeight="1" x14ac:dyDescent="0.2">
      <c r="A27" s="33">
        <v>26</v>
      </c>
      <c r="B27" s="45" t="s">
        <v>131</v>
      </c>
      <c r="C27" s="43">
        <v>45744</v>
      </c>
      <c r="D27" s="34" t="s">
        <v>15</v>
      </c>
      <c r="E27" s="52" t="s">
        <v>137</v>
      </c>
      <c r="F27" s="35">
        <v>-930017</v>
      </c>
      <c r="G27" s="35">
        <v>-74401</v>
      </c>
      <c r="H27" s="35">
        <f t="shared" ref="H27:H32" si="3">+F27+G27</f>
        <v>-1004418</v>
      </c>
      <c r="I27" s="49"/>
    </row>
    <row r="28" spans="1:9" ht="39.75" customHeight="1" x14ac:dyDescent="0.2">
      <c r="A28" s="33">
        <v>27</v>
      </c>
      <c r="B28" s="45" t="s">
        <v>132</v>
      </c>
      <c r="C28" s="43">
        <v>45744</v>
      </c>
      <c r="D28" s="34" t="s">
        <v>32</v>
      </c>
      <c r="E28" s="52" t="s">
        <v>137</v>
      </c>
      <c r="F28" s="35">
        <v>-267030</v>
      </c>
      <c r="G28" s="35">
        <v>-21362</v>
      </c>
      <c r="H28" s="35">
        <f t="shared" si="3"/>
        <v>-288392</v>
      </c>
      <c r="I28" s="49"/>
    </row>
    <row r="29" spans="1:9" ht="39.75" customHeight="1" x14ac:dyDescent="0.2">
      <c r="A29" s="33">
        <v>28</v>
      </c>
      <c r="B29" s="45" t="s">
        <v>133</v>
      </c>
      <c r="C29" s="43">
        <v>45744</v>
      </c>
      <c r="D29" s="34" t="s">
        <v>16</v>
      </c>
      <c r="E29" s="52" t="s">
        <v>137</v>
      </c>
      <c r="F29" s="35">
        <v>-254867</v>
      </c>
      <c r="G29" s="35">
        <v>-20389</v>
      </c>
      <c r="H29" s="35">
        <f t="shared" si="3"/>
        <v>-275256</v>
      </c>
      <c r="I29" s="49"/>
    </row>
    <row r="30" spans="1:9" ht="39.75" customHeight="1" x14ac:dyDescent="0.2">
      <c r="A30" s="33">
        <v>29</v>
      </c>
      <c r="B30" s="45" t="s">
        <v>134</v>
      </c>
      <c r="C30" s="43">
        <v>45744</v>
      </c>
      <c r="D30" s="34" t="s">
        <v>19</v>
      </c>
      <c r="E30" s="52" t="s">
        <v>137</v>
      </c>
      <c r="F30" s="35">
        <v>-630856</v>
      </c>
      <c r="G30" s="35">
        <v>-50468</v>
      </c>
      <c r="H30" s="35">
        <f t="shared" si="3"/>
        <v>-681324</v>
      </c>
      <c r="I30" s="49"/>
    </row>
    <row r="31" spans="1:9" ht="39.75" customHeight="1" x14ac:dyDescent="0.2">
      <c r="A31" s="33">
        <v>30</v>
      </c>
      <c r="B31" s="45" t="s">
        <v>135</v>
      </c>
      <c r="C31" s="43">
        <v>45744</v>
      </c>
      <c r="D31" s="34" t="s">
        <v>20</v>
      </c>
      <c r="E31" s="52" t="s">
        <v>137</v>
      </c>
      <c r="F31" s="35">
        <v>-964662</v>
      </c>
      <c r="G31" s="35">
        <v>-77173</v>
      </c>
      <c r="H31" s="35">
        <f t="shared" si="3"/>
        <v>-1041835</v>
      </c>
      <c r="I31" s="49"/>
    </row>
    <row r="32" spans="1:9" ht="39.75" customHeight="1" x14ac:dyDescent="0.2">
      <c r="A32" s="33">
        <v>31</v>
      </c>
      <c r="B32" s="45" t="s">
        <v>136</v>
      </c>
      <c r="C32" s="43">
        <v>45744</v>
      </c>
      <c r="D32" s="34" t="s">
        <v>31</v>
      </c>
      <c r="E32" s="52" t="s">
        <v>137</v>
      </c>
      <c r="F32" s="35">
        <v>-724774</v>
      </c>
      <c r="G32" s="35">
        <v>-57982</v>
      </c>
      <c r="H32" s="35">
        <f t="shared" si="3"/>
        <v>-782756</v>
      </c>
      <c r="I32" s="49"/>
    </row>
    <row r="33" spans="1:9" ht="39.75" customHeight="1" x14ac:dyDescent="0.2">
      <c r="A33" s="33">
        <v>32</v>
      </c>
      <c r="B33" s="45"/>
      <c r="C33" s="43">
        <v>45747</v>
      </c>
      <c r="D33" s="34" t="s">
        <v>18</v>
      </c>
      <c r="E33" s="52" t="s">
        <v>138</v>
      </c>
      <c r="F33" s="35">
        <v>-514584</v>
      </c>
      <c r="G33" s="35">
        <v>0</v>
      </c>
      <c r="H33" s="35">
        <f t="shared" ref="H33" si="4">+F33+G33</f>
        <v>-514584</v>
      </c>
      <c r="I33" s="49"/>
    </row>
    <row r="34" spans="1:9" ht="39.75" customHeight="1" x14ac:dyDescent="0.2">
      <c r="A34" s="33">
        <v>33</v>
      </c>
      <c r="B34" s="45"/>
      <c r="C34" s="43">
        <v>45747</v>
      </c>
      <c r="D34" s="34" t="s">
        <v>15</v>
      </c>
      <c r="E34" s="52" t="s">
        <v>138</v>
      </c>
      <c r="F34" s="35">
        <v>-285758</v>
      </c>
      <c r="G34" s="35">
        <v>0</v>
      </c>
      <c r="H34" s="35">
        <f t="shared" ref="H34:H35" si="5">+F34+G34</f>
        <v>-285758</v>
      </c>
      <c r="I34" s="49"/>
    </row>
    <row r="35" spans="1:9" ht="39.75" customHeight="1" x14ac:dyDescent="0.2">
      <c r="A35" s="33">
        <v>34</v>
      </c>
      <c r="B35" s="45"/>
      <c r="C35" s="43">
        <v>45747</v>
      </c>
      <c r="D35" s="34" t="s">
        <v>19</v>
      </c>
      <c r="E35" s="52" t="s">
        <v>138</v>
      </c>
      <c r="F35" s="35">
        <v>-9525</v>
      </c>
      <c r="G35" s="35">
        <v>0</v>
      </c>
      <c r="H35" s="35">
        <f t="shared" si="5"/>
        <v>-9525</v>
      </c>
      <c r="I35" s="49"/>
    </row>
    <row r="36" spans="1:9" ht="18.75" customHeight="1" x14ac:dyDescent="0.2">
      <c r="A36" s="37"/>
      <c r="B36" s="37"/>
      <c r="C36" s="39"/>
      <c r="D36" s="86" t="s">
        <v>26</v>
      </c>
      <c r="E36" s="87"/>
      <c r="F36" s="87"/>
      <c r="G36" s="88"/>
      <c r="H36" s="40">
        <f>SUM(H2:H35)</f>
        <v>-13340532</v>
      </c>
      <c r="I36" s="38"/>
    </row>
    <row r="37" spans="1:9" ht="18.75" customHeight="1" x14ac:dyDescent="0.2">
      <c r="H37" s="32"/>
    </row>
    <row r="38" spans="1:9" ht="18.75" customHeight="1" x14ac:dyDescent="0.2">
      <c r="B38" s="41"/>
      <c r="H38" s="32"/>
    </row>
    <row r="39" spans="1:9" ht="18.75" customHeight="1" x14ac:dyDescent="0.2">
      <c r="B39" s="41"/>
      <c r="H39" s="32"/>
    </row>
    <row r="40" spans="1:9" ht="18.75" customHeight="1" x14ac:dyDescent="0.2">
      <c r="B40" s="41"/>
      <c r="F40" s="44"/>
      <c r="G40" s="44"/>
    </row>
    <row r="41" spans="1:9" ht="18.75" customHeight="1" x14ac:dyDescent="0.2">
      <c r="B41" s="41"/>
    </row>
    <row r="42" spans="1:9" ht="18.75" customHeight="1" x14ac:dyDescent="0.2">
      <c r="B42" s="41"/>
    </row>
    <row r="43" spans="1:9" ht="18.75" customHeight="1" x14ac:dyDescent="0.2">
      <c r="B43" s="41"/>
    </row>
    <row r="44" spans="1:9" ht="18.75" customHeight="1" x14ac:dyDescent="0.2">
      <c r="B44" s="41"/>
    </row>
    <row r="45" spans="1:9" ht="18.75" customHeight="1" x14ac:dyDescent="0.2">
      <c r="B45" s="41"/>
    </row>
    <row r="46" spans="1:9" ht="18.75" customHeight="1" x14ac:dyDescent="0.2">
      <c r="B46" s="41"/>
    </row>
    <row r="47" spans="1:9" ht="18.75" customHeight="1" x14ac:dyDescent="0.2">
      <c r="B47" s="41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</sheetData>
  <autoFilter ref="A1:I36"/>
  <mergeCells count="1">
    <mergeCell ref="D36:G36"/>
  </mergeCells>
  <conditionalFormatting sqref="B69:B1048576 B1:B37">
    <cfRule type="duplicateValues" dxfId="8" priority="6"/>
  </conditionalFormatting>
  <conditionalFormatting sqref="B69:B1048576">
    <cfRule type="duplicateValues" dxfId="7" priority="1"/>
  </conditionalFormatting>
  <conditionalFormatting sqref="B2:B35">
    <cfRule type="duplicateValues" dxfId="6" priority="7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O101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42578125" bestFit="1" customWidth="1"/>
    <col min="5" max="5" width="12.7109375" customWidth="1"/>
    <col min="6" max="6" width="8.7109375" customWidth="1"/>
    <col min="7" max="7" width="11.5703125" customWidth="1"/>
    <col min="8" max="8" width="14.28515625" customWidth="1"/>
    <col min="9" max="9" width="74.140625" bestFit="1" customWidth="1"/>
    <col min="10" max="10" width="12.5703125" bestFit="1" customWidth="1"/>
    <col min="11" max="11" width="9.28515625" bestFit="1" customWidth="1"/>
    <col min="13" max="13" width="0" hidden="1" customWidth="1"/>
  </cols>
  <sheetData>
    <row r="1" spans="1:15" ht="31.5" x14ac:dyDescent="0.25">
      <c r="A1" s="53" t="s">
        <v>11</v>
      </c>
      <c r="B1" s="54" t="s">
        <v>12</v>
      </c>
      <c r="C1" s="54" t="s">
        <v>34</v>
      </c>
      <c r="D1" s="54" t="s">
        <v>35</v>
      </c>
      <c r="E1" s="55" t="s">
        <v>36</v>
      </c>
      <c r="F1" s="54" t="s">
        <v>37</v>
      </c>
      <c r="G1" s="55" t="s">
        <v>0</v>
      </c>
      <c r="H1" s="55" t="s">
        <v>38</v>
      </c>
      <c r="I1" s="54" t="s">
        <v>39</v>
      </c>
      <c r="J1" s="54" t="s">
        <v>40</v>
      </c>
      <c r="K1" s="56" t="s">
        <v>139</v>
      </c>
      <c r="L1" s="64" t="s">
        <v>140</v>
      </c>
      <c r="M1" s="64" t="s">
        <v>141</v>
      </c>
      <c r="N1" s="65" t="s">
        <v>142</v>
      </c>
      <c r="O1" s="65" t="s">
        <v>143</v>
      </c>
    </row>
    <row r="2" spans="1:15" s="77" customFormat="1" hidden="1" x14ac:dyDescent="0.25">
      <c r="A2" s="70">
        <v>45309</v>
      </c>
      <c r="B2" s="71">
        <v>3673</v>
      </c>
      <c r="C2" s="72" t="s">
        <v>41</v>
      </c>
      <c r="D2" s="72" t="s">
        <v>18</v>
      </c>
      <c r="E2" s="73">
        <v>2990360</v>
      </c>
      <c r="F2" s="74" t="s">
        <v>42</v>
      </c>
      <c r="G2" s="73">
        <v>239229</v>
      </c>
      <c r="H2" s="73">
        <v>3229589</v>
      </c>
      <c r="I2" s="72" t="s">
        <v>18</v>
      </c>
      <c r="J2" s="72" t="s">
        <v>43</v>
      </c>
      <c r="K2" s="75">
        <v>45339</v>
      </c>
      <c r="L2" s="76" t="e">
        <v>#N/A</v>
      </c>
      <c r="M2" s="76" t="e">
        <v>#N/A</v>
      </c>
      <c r="N2" s="67" t="e">
        <v>#N/A</v>
      </c>
    </row>
    <row r="3" spans="1:15" s="77" customFormat="1" hidden="1" x14ac:dyDescent="0.25">
      <c r="A3" s="70">
        <v>45311</v>
      </c>
      <c r="B3" s="71">
        <v>4192</v>
      </c>
      <c r="C3" s="72" t="s">
        <v>41</v>
      </c>
      <c r="D3" s="72" t="s">
        <v>44</v>
      </c>
      <c r="E3" s="73">
        <v>444230</v>
      </c>
      <c r="F3" s="74" t="s">
        <v>42</v>
      </c>
      <c r="G3" s="73">
        <v>35538</v>
      </c>
      <c r="H3" s="73">
        <v>479768</v>
      </c>
      <c r="I3" s="72" t="s">
        <v>13</v>
      </c>
      <c r="J3" s="72" t="s">
        <v>45</v>
      </c>
      <c r="K3" s="75">
        <v>45341</v>
      </c>
      <c r="L3" s="76" t="e">
        <v>#N/A</v>
      </c>
      <c r="M3" s="76" t="e">
        <v>#N/A</v>
      </c>
      <c r="N3" s="67" t="e">
        <v>#N/A</v>
      </c>
    </row>
    <row r="4" spans="1:15" s="77" customFormat="1" hidden="1" x14ac:dyDescent="0.25">
      <c r="A4" s="70">
        <v>45315</v>
      </c>
      <c r="B4" s="71">
        <v>4456</v>
      </c>
      <c r="C4" s="72" t="s">
        <v>41</v>
      </c>
      <c r="D4" s="72" t="s">
        <v>18</v>
      </c>
      <c r="E4" s="73">
        <v>911240</v>
      </c>
      <c r="F4" s="74" t="s">
        <v>42</v>
      </c>
      <c r="G4" s="73">
        <v>72899</v>
      </c>
      <c r="H4" s="73">
        <v>984139</v>
      </c>
      <c r="I4" s="72" t="s">
        <v>18</v>
      </c>
      <c r="J4" s="72" t="s">
        <v>43</v>
      </c>
      <c r="K4" s="75">
        <v>45345</v>
      </c>
      <c r="L4" s="76" t="e">
        <v>#N/A</v>
      </c>
      <c r="M4" s="76" t="e">
        <v>#N/A</v>
      </c>
      <c r="N4" s="67" t="e">
        <v>#N/A</v>
      </c>
    </row>
    <row r="5" spans="1:15" s="77" customFormat="1" hidden="1" x14ac:dyDescent="0.25">
      <c r="A5" s="70">
        <v>45317</v>
      </c>
      <c r="B5" s="71">
        <v>5699</v>
      </c>
      <c r="C5" s="72" t="s">
        <v>41</v>
      </c>
      <c r="D5" s="72" t="s">
        <v>18</v>
      </c>
      <c r="E5" s="73">
        <v>1483790</v>
      </c>
      <c r="F5" s="74" t="s">
        <v>42</v>
      </c>
      <c r="G5" s="73">
        <v>118703</v>
      </c>
      <c r="H5" s="73">
        <v>1602493</v>
      </c>
      <c r="I5" s="72" t="s">
        <v>18</v>
      </c>
      <c r="J5" s="72" t="s">
        <v>43</v>
      </c>
      <c r="K5" s="75">
        <v>45347</v>
      </c>
      <c r="L5" s="76" t="e">
        <v>#N/A</v>
      </c>
      <c r="M5" s="76" t="e">
        <v>#N/A</v>
      </c>
      <c r="N5" s="67" t="e">
        <v>#N/A</v>
      </c>
    </row>
    <row r="6" spans="1:15" s="77" customFormat="1" hidden="1" x14ac:dyDescent="0.25">
      <c r="A6" s="70">
        <v>45320</v>
      </c>
      <c r="B6" s="71">
        <v>5972</v>
      </c>
      <c r="C6" s="72" t="s">
        <v>41</v>
      </c>
      <c r="D6" s="72" t="s">
        <v>46</v>
      </c>
      <c r="E6" s="73">
        <v>30277420</v>
      </c>
      <c r="F6" s="74" t="s">
        <v>42</v>
      </c>
      <c r="G6" s="73">
        <v>2422194</v>
      </c>
      <c r="H6" s="73">
        <v>32699614</v>
      </c>
      <c r="I6" s="72" t="s">
        <v>13</v>
      </c>
      <c r="J6" s="72" t="s">
        <v>45</v>
      </c>
      <c r="K6" s="75">
        <v>45350</v>
      </c>
      <c r="L6" s="76" t="e">
        <v>#N/A</v>
      </c>
      <c r="M6" s="76" t="e">
        <v>#N/A</v>
      </c>
      <c r="N6" s="67" t="e">
        <v>#N/A</v>
      </c>
    </row>
    <row r="7" spans="1:15" s="77" customFormat="1" hidden="1" x14ac:dyDescent="0.25">
      <c r="A7" s="70">
        <v>45324</v>
      </c>
      <c r="B7" s="71">
        <v>7184</v>
      </c>
      <c r="C7" s="72" t="s">
        <v>41</v>
      </c>
      <c r="D7" s="72" t="s">
        <v>44</v>
      </c>
      <c r="E7" s="73">
        <v>888460</v>
      </c>
      <c r="F7" s="74" t="s">
        <v>42</v>
      </c>
      <c r="G7" s="73">
        <v>71077</v>
      </c>
      <c r="H7" s="73">
        <v>959537</v>
      </c>
      <c r="I7" s="72" t="s">
        <v>13</v>
      </c>
      <c r="J7" s="72" t="s">
        <v>45</v>
      </c>
      <c r="K7" s="75">
        <v>45354</v>
      </c>
      <c r="L7" s="76" t="e">
        <v>#N/A</v>
      </c>
      <c r="M7" s="76" t="e">
        <v>#N/A</v>
      </c>
      <c r="N7" s="67" t="e">
        <v>#N/A</v>
      </c>
    </row>
    <row r="8" spans="1:15" s="77" customFormat="1" hidden="1" x14ac:dyDescent="0.25">
      <c r="A8" s="70">
        <v>45324</v>
      </c>
      <c r="B8" s="71">
        <v>7234</v>
      </c>
      <c r="C8" s="72" t="s">
        <v>41</v>
      </c>
      <c r="D8" s="72" t="s">
        <v>46</v>
      </c>
      <c r="E8" s="73">
        <v>4442300</v>
      </c>
      <c r="F8" s="74" t="s">
        <v>42</v>
      </c>
      <c r="G8" s="73">
        <v>355384</v>
      </c>
      <c r="H8" s="73">
        <v>4797684</v>
      </c>
      <c r="I8" s="72" t="s">
        <v>13</v>
      </c>
      <c r="J8" s="72" t="s">
        <v>45</v>
      </c>
      <c r="K8" s="75">
        <v>45354</v>
      </c>
      <c r="L8" s="76" t="e">
        <v>#N/A</v>
      </c>
      <c r="M8" s="76" t="e">
        <v>#N/A</v>
      </c>
      <c r="N8" s="67" t="e">
        <v>#N/A</v>
      </c>
    </row>
    <row r="9" spans="1:15" s="77" customFormat="1" hidden="1" x14ac:dyDescent="0.25">
      <c r="A9" s="70">
        <v>45327</v>
      </c>
      <c r="B9" s="71">
        <v>7404</v>
      </c>
      <c r="C9" s="72" t="s">
        <v>41</v>
      </c>
      <c r="D9" s="72" t="s">
        <v>32</v>
      </c>
      <c r="E9" s="73">
        <v>3599400</v>
      </c>
      <c r="F9" s="74" t="s">
        <v>42</v>
      </c>
      <c r="G9" s="73">
        <v>287952</v>
      </c>
      <c r="H9" s="73">
        <v>3887352</v>
      </c>
      <c r="I9" s="72" t="s">
        <v>32</v>
      </c>
      <c r="J9" s="72" t="s">
        <v>47</v>
      </c>
      <c r="K9" s="75">
        <v>45357</v>
      </c>
      <c r="L9" s="76" t="e">
        <v>#N/A</v>
      </c>
      <c r="M9" s="76" t="e">
        <v>#N/A</v>
      </c>
      <c r="N9" s="67" t="e">
        <v>#N/A</v>
      </c>
    </row>
    <row r="10" spans="1:15" hidden="1" x14ac:dyDescent="0.25">
      <c r="A10" s="57">
        <v>45603</v>
      </c>
      <c r="B10" s="58">
        <v>63109</v>
      </c>
      <c r="C10" s="63" t="s">
        <v>41</v>
      </c>
      <c r="D10" s="59" t="s">
        <v>32</v>
      </c>
      <c r="E10" s="60">
        <v>1102504</v>
      </c>
      <c r="F10" s="61" t="s">
        <v>42</v>
      </c>
      <c r="G10" s="60">
        <v>88200</v>
      </c>
      <c r="H10" s="60">
        <v>1190704</v>
      </c>
      <c r="I10" s="59" t="s">
        <v>32</v>
      </c>
      <c r="J10" s="59" t="s">
        <v>47</v>
      </c>
      <c r="K10" s="62">
        <v>45633</v>
      </c>
      <c r="L10" s="66" t="e">
        <v>#N/A</v>
      </c>
      <c r="M10" s="66" t="e">
        <v>#N/A</v>
      </c>
      <c r="N10" s="67" t="e">
        <v>#N/A</v>
      </c>
    </row>
    <row r="11" spans="1:15" hidden="1" x14ac:dyDescent="0.25">
      <c r="A11" s="57">
        <v>45623</v>
      </c>
      <c r="B11" s="58">
        <v>67225</v>
      </c>
      <c r="C11" s="63" t="s">
        <v>41</v>
      </c>
      <c r="D11" s="59" t="s">
        <v>32</v>
      </c>
      <c r="E11" s="60">
        <v>460248</v>
      </c>
      <c r="F11" s="61" t="s">
        <v>42</v>
      </c>
      <c r="G11" s="60">
        <v>36820</v>
      </c>
      <c r="H11" s="60">
        <v>497068</v>
      </c>
      <c r="I11" s="59" t="s">
        <v>32</v>
      </c>
      <c r="J11" s="59" t="s">
        <v>47</v>
      </c>
      <c r="K11" s="62">
        <v>45653</v>
      </c>
      <c r="L11" s="66" t="e">
        <v>#N/A</v>
      </c>
      <c r="M11" s="66" t="e">
        <v>#N/A</v>
      </c>
      <c r="N11" s="67" t="e">
        <v>#N/A</v>
      </c>
    </row>
    <row r="12" spans="1:15" hidden="1" x14ac:dyDescent="0.25">
      <c r="A12" s="57">
        <v>45651</v>
      </c>
      <c r="B12" s="58">
        <v>73464</v>
      </c>
      <c r="C12" s="59" t="s">
        <v>41</v>
      </c>
      <c r="D12" s="59" t="s">
        <v>57</v>
      </c>
      <c r="E12" s="60">
        <v>5119250</v>
      </c>
      <c r="F12" s="61" t="s">
        <v>42</v>
      </c>
      <c r="G12" s="60">
        <v>409540</v>
      </c>
      <c r="H12" s="60">
        <v>5528790</v>
      </c>
      <c r="I12" s="59" t="s">
        <v>13</v>
      </c>
      <c r="J12" s="59" t="s">
        <v>45</v>
      </c>
      <c r="K12" s="62">
        <v>45681</v>
      </c>
      <c r="L12" s="66" t="e">
        <v>#N/A</v>
      </c>
      <c r="M12" s="66" t="e">
        <v>#N/A</v>
      </c>
      <c r="N12" s="67" t="e">
        <v>#N/A</v>
      </c>
    </row>
    <row r="13" spans="1:15" hidden="1" x14ac:dyDescent="0.25">
      <c r="A13" s="57">
        <v>45657</v>
      </c>
      <c r="B13" s="58">
        <v>75053</v>
      </c>
      <c r="C13" s="59" t="s">
        <v>41</v>
      </c>
      <c r="D13" s="59" t="s">
        <v>46</v>
      </c>
      <c r="E13" s="60">
        <v>30596150</v>
      </c>
      <c r="F13" s="61" t="s">
        <v>42</v>
      </c>
      <c r="G13" s="60">
        <v>2447692</v>
      </c>
      <c r="H13" s="60">
        <v>33043842</v>
      </c>
      <c r="I13" s="59" t="s">
        <v>13</v>
      </c>
      <c r="J13" s="59" t="s">
        <v>45</v>
      </c>
      <c r="K13" s="62">
        <v>45687</v>
      </c>
      <c r="L13" s="66" t="e">
        <v>#N/A</v>
      </c>
      <c r="M13" s="66" t="e">
        <v>#N/A</v>
      </c>
      <c r="N13" s="67" t="e">
        <v>#N/A</v>
      </c>
    </row>
    <row r="14" spans="1:15" hidden="1" x14ac:dyDescent="0.25">
      <c r="A14" s="57">
        <v>45660</v>
      </c>
      <c r="B14" s="58">
        <v>1122</v>
      </c>
      <c r="C14" s="59" t="s">
        <v>59</v>
      </c>
      <c r="D14" s="59" t="s">
        <v>32</v>
      </c>
      <c r="E14" s="60">
        <v>1166940</v>
      </c>
      <c r="F14" s="61" t="s">
        <v>42</v>
      </c>
      <c r="G14" s="60">
        <v>93355</v>
      </c>
      <c r="H14" s="60">
        <v>1260295</v>
      </c>
      <c r="I14" s="59" t="s">
        <v>32</v>
      </c>
      <c r="J14" s="59" t="s">
        <v>47</v>
      </c>
      <c r="K14" s="62">
        <v>45690</v>
      </c>
      <c r="L14" s="66" t="e">
        <v>#N/A</v>
      </c>
      <c r="M14" s="66" t="e">
        <v>#N/A</v>
      </c>
      <c r="N14" s="67" t="e">
        <v>#N/A</v>
      </c>
    </row>
    <row r="15" spans="1:15" hidden="1" x14ac:dyDescent="0.25">
      <c r="A15" s="57">
        <v>45695</v>
      </c>
      <c r="B15" s="58">
        <v>8173</v>
      </c>
      <c r="C15" s="59" t="s">
        <v>59</v>
      </c>
      <c r="D15" s="59" t="s">
        <v>46</v>
      </c>
      <c r="E15" s="60">
        <v>4525420</v>
      </c>
      <c r="F15" s="61" t="s">
        <v>42</v>
      </c>
      <c r="G15" s="60">
        <v>362034</v>
      </c>
      <c r="H15" s="60">
        <v>4887454</v>
      </c>
      <c r="I15" s="59" t="s">
        <v>13</v>
      </c>
      <c r="J15" s="59" t="s">
        <v>45</v>
      </c>
      <c r="K15" s="62">
        <v>45725</v>
      </c>
      <c r="L15" s="66" t="e">
        <v>#N/A</v>
      </c>
      <c r="M15" s="66" t="e">
        <v>#N/A</v>
      </c>
      <c r="N15" s="67" t="e">
        <v>#N/A</v>
      </c>
    </row>
    <row r="16" spans="1:15" x14ac:dyDescent="0.25">
      <c r="A16" s="57">
        <v>45705</v>
      </c>
      <c r="B16" s="58">
        <v>10630</v>
      </c>
      <c r="C16" s="59" t="s">
        <v>59</v>
      </c>
      <c r="D16" s="59" t="s">
        <v>61</v>
      </c>
      <c r="E16" s="60">
        <v>1190660</v>
      </c>
      <c r="F16" s="61" t="s">
        <v>42</v>
      </c>
      <c r="G16" s="60">
        <v>95253</v>
      </c>
      <c r="H16" s="60">
        <v>1285913</v>
      </c>
      <c r="I16" s="59" t="s">
        <v>17</v>
      </c>
      <c r="J16" s="59" t="s">
        <v>54</v>
      </c>
      <c r="K16" s="62">
        <v>45735</v>
      </c>
      <c r="L16" s="66" t="e">
        <v>#N/A</v>
      </c>
      <c r="M16" s="66" t="e">
        <v>#N/A</v>
      </c>
      <c r="N16" s="68" t="e">
        <v>#N/A</v>
      </c>
    </row>
    <row r="17" spans="1:14" x14ac:dyDescent="0.25">
      <c r="A17" s="57">
        <v>45705</v>
      </c>
      <c r="B17" s="58">
        <v>10646</v>
      </c>
      <c r="C17" s="59" t="s">
        <v>59</v>
      </c>
      <c r="D17" s="59" t="s">
        <v>15</v>
      </c>
      <c r="E17" s="60">
        <v>5080710</v>
      </c>
      <c r="F17" s="61" t="s">
        <v>42</v>
      </c>
      <c r="G17" s="60">
        <v>406457</v>
      </c>
      <c r="H17" s="60">
        <v>5487167</v>
      </c>
      <c r="I17" s="59" t="s">
        <v>15</v>
      </c>
      <c r="J17" s="59" t="s">
        <v>48</v>
      </c>
      <c r="K17" s="62">
        <v>45735</v>
      </c>
      <c r="L17" s="66" t="e">
        <v>#N/A</v>
      </c>
      <c r="M17" s="66" t="e">
        <v>#N/A</v>
      </c>
      <c r="N17" s="68" t="e">
        <v>#N/A</v>
      </c>
    </row>
    <row r="18" spans="1:14" x14ac:dyDescent="0.25">
      <c r="A18" s="57">
        <v>45705</v>
      </c>
      <c r="B18" s="58">
        <v>10647</v>
      </c>
      <c r="C18" s="59" t="s">
        <v>59</v>
      </c>
      <c r="D18" s="59" t="s">
        <v>19</v>
      </c>
      <c r="E18" s="60">
        <v>1785990</v>
      </c>
      <c r="F18" s="61" t="s">
        <v>42</v>
      </c>
      <c r="G18" s="60">
        <v>142879</v>
      </c>
      <c r="H18" s="60">
        <v>1928869</v>
      </c>
      <c r="I18" s="59" t="s">
        <v>19</v>
      </c>
      <c r="J18" s="59" t="s">
        <v>49</v>
      </c>
      <c r="K18" s="62">
        <v>45735</v>
      </c>
      <c r="L18" s="66" t="e">
        <v>#N/A</v>
      </c>
      <c r="M18" s="66" t="e">
        <v>#N/A</v>
      </c>
      <c r="N18" s="68" t="e">
        <v>#N/A</v>
      </c>
    </row>
    <row r="19" spans="1:14" x14ac:dyDescent="0.25">
      <c r="A19" s="57">
        <v>45705</v>
      </c>
      <c r="B19" s="58">
        <v>10648</v>
      </c>
      <c r="C19" s="59" t="s">
        <v>59</v>
      </c>
      <c r="D19" s="59" t="s">
        <v>14</v>
      </c>
      <c r="E19" s="60">
        <v>1608075</v>
      </c>
      <c r="F19" s="61" t="s">
        <v>42</v>
      </c>
      <c r="G19" s="60">
        <v>128646</v>
      </c>
      <c r="H19" s="60">
        <v>1736721</v>
      </c>
      <c r="I19" s="59" t="s">
        <v>14</v>
      </c>
      <c r="J19" s="59" t="s">
        <v>51</v>
      </c>
      <c r="K19" s="62">
        <v>45735</v>
      </c>
      <c r="L19" s="66" t="e">
        <v>#N/A</v>
      </c>
      <c r="M19" s="66" t="e">
        <v>#N/A</v>
      </c>
      <c r="N19" s="68" t="e">
        <v>#N/A</v>
      </c>
    </row>
    <row r="20" spans="1:14" x14ac:dyDescent="0.25">
      <c r="A20" s="57">
        <v>45712</v>
      </c>
      <c r="B20" s="58">
        <v>12580</v>
      </c>
      <c r="C20" s="59" t="s">
        <v>59</v>
      </c>
      <c r="D20" s="59" t="s">
        <v>63</v>
      </c>
      <c r="E20" s="60">
        <v>1110580</v>
      </c>
      <c r="F20" s="61" t="s">
        <v>42</v>
      </c>
      <c r="G20" s="60">
        <v>88846</v>
      </c>
      <c r="H20" s="60">
        <v>1199426</v>
      </c>
      <c r="I20" s="59" t="s">
        <v>31</v>
      </c>
      <c r="J20" s="59" t="s">
        <v>52</v>
      </c>
      <c r="K20" s="62">
        <v>45742</v>
      </c>
      <c r="L20" s="66" t="e">
        <v>#N/A</v>
      </c>
      <c r="M20" s="66" t="e">
        <v>#N/A</v>
      </c>
      <c r="N20" s="68" t="e">
        <v>#N/A</v>
      </c>
    </row>
    <row r="21" spans="1:14" x14ac:dyDescent="0.25">
      <c r="A21" s="57">
        <v>45712</v>
      </c>
      <c r="B21" s="58">
        <v>12581</v>
      </c>
      <c r="C21" s="59" t="s">
        <v>59</v>
      </c>
      <c r="D21" s="59" t="s">
        <v>64</v>
      </c>
      <c r="E21" s="60">
        <v>1072050</v>
      </c>
      <c r="F21" s="61" t="s">
        <v>42</v>
      </c>
      <c r="G21" s="60">
        <v>85764</v>
      </c>
      <c r="H21" s="60">
        <v>1157814</v>
      </c>
      <c r="I21" s="59" t="s">
        <v>17</v>
      </c>
      <c r="J21" s="59" t="s">
        <v>54</v>
      </c>
      <c r="K21" s="62">
        <v>45742</v>
      </c>
      <c r="L21" s="66" t="e">
        <v>#N/A</v>
      </c>
      <c r="M21" s="66" t="e">
        <v>#N/A</v>
      </c>
      <c r="N21" s="68" t="e">
        <v>#N/A</v>
      </c>
    </row>
    <row r="22" spans="1:14" x14ac:dyDescent="0.25">
      <c r="A22" s="57">
        <v>45712</v>
      </c>
      <c r="B22" s="58">
        <v>12607</v>
      </c>
      <c r="C22" s="59" t="s">
        <v>59</v>
      </c>
      <c r="D22" s="59" t="s">
        <v>19</v>
      </c>
      <c r="E22" s="60">
        <v>2262710</v>
      </c>
      <c r="F22" s="61" t="s">
        <v>42</v>
      </c>
      <c r="G22" s="60">
        <v>181017</v>
      </c>
      <c r="H22" s="60">
        <v>2443727</v>
      </c>
      <c r="I22" s="59" t="s">
        <v>19</v>
      </c>
      <c r="J22" s="59" t="s">
        <v>49</v>
      </c>
      <c r="K22" s="62">
        <v>45742</v>
      </c>
      <c r="L22" s="66" t="e">
        <v>#N/A</v>
      </c>
      <c r="M22" s="66" t="e">
        <v>#N/A</v>
      </c>
      <c r="N22" s="68" t="e">
        <v>#N/A</v>
      </c>
    </row>
    <row r="23" spans="1:14" x14ac:dyDescent="0.25">
      <c r="A23" s="57">
        <v>45712</v>
      </c>
      <c r="B23" s="58">
        <v>12608</v>
      </c>
      <c r="C23" s="59" t="s">
        <v>59</v>
      </c>
      <c r="D23" s="59" t="s">
        <v>20</v>
      </c>
      <c r="E23" s="60">
        <v>4602480</v>
      </c>
      <c r="F23" s="61" t="s">
        <v>42</v>
      </c>
      <c r="G23" s="60">
        <v>368198</v>
      </c>
      <c r="H23" s="60">
        <v>4970678</v>
      </c>
      <c r="I23" s="59" t="s">
        <v>20</v>
      </c>
      <c r="J23" s="59" t="s">
        <v>53</v>
      </c>
      <c r="K23" s="62">
        <v>45742</v>
      </c>
      <c r="L23" s="66" t="e">
        <v>#N/A</v>
      </c>
      <c r="M23" s="66" t="e">
        <v>#N/A</v>
      </c>
      <c r="N23" s="68" t="e">
        <v>#N/A</v>
      </c>
    </row>
    <row r="24" spans="1:14" x14ac:dyDescent="0.25">
      <c r="A24" s="57">
        <v>45714</v>
      </c>
      <c r="B24" s="58">
        <v>12723</v>
      </c>
      <c r="C24" s="59" t="s">
        <v>59</v>
      </c>
      <c r="D24" s="59" t="s">
        <v>15</v>
      </c>
      <c r="E24" s="60">
        <v>2936610</v>
      </c>
      <c r="F24" s="61" t="s">
        <v>42</v>
      </c>
      <c r="G24" s="60">
        <v>234929</v>
      </c>
      <c r="H24" s="60">
        <v>3171539</v>
      </c>
      <c r="I24" s="59" t="s">
        <v>15</v>
      </c>
      <c r="J24" s="59" t="s">
        <v>48</v>
      </c>
      <c r="K24" s="62">
        <v>45744</v>
      </c>
      <c r="L24" s="66" t="e">
        <v>#N/A</v>
      </c>
      <c r="M24" s="66" t="e">
        <v>#N/A</v>
      </c>
      <c r="N24" s="68" t="e">
        <v>#N/A</v>
      </c>
    </row>
    <row r="25" spans="1:14" x14ac:dyDescent="0.25">
      <c r="A25" s="57">
        <v>45715</v>
      </c>
      <c r="B25" s="58">
        <v>12768</v>
      </c>
      <c r="C25" s="59" t="s">
        <v>59</v>
      </c>
      <c r="D25" s="59" t="s">
        <v>55</v>
      </c>
      <c r="E25" s="60">
        <v>1357626</v>
      </c>
      <c r="F25" s="61" t="s">
        <v>42</v>
      </c>
      <c r="G25" s="60">
        <v>108610</v>
      </c>
      <c r="H25" s="60">
        <v>1466236</v>
      </c>
      <c r="I25" s="59" t="s">
        <v>55</v>
      </c>
      <c r="J25" s="59" t="s">
        <v>56</v>
      </c>
      <c r="K25" s="62">
        <v>45745</v>
      </c>
      <c r="L25" s="66" t="e">
        <v>#N/A</v>
      </c>
      <c r="M25" s="66" t="e">
        <v>#N/A</v>
      </c>
      <c r="N25" s="68" t="e">
        <v>#N/A</v>
      </c>
    </row>
    <row r="26" spans="1:14" x14ac:dyDescent="0.25">
      <c r="A26" s="57">
        <v>45715</v>
      </c>
      <c r="B26" s="58">
        <v>12789</v>
      </c>
      <c r="C26" s="59" t="s">
        <v>59</v>
      </c>
      <c r="D26" s="59" t="s">
        <v>55</v>
      </c>
      <c r="E26" s="60">
        <v>714396</v>
      </c>
      <c r="F26" s="61" t="s">
        <v>42</v>
      </c>
      <c r="G26" s="60">
        <v>57152</v>
      </c>
      <c r="H26" s="60">
        <v>771548</v>
      </c>
      <c r="I26" s="59" t="s">
        <v>55</v>
      </c>
      <c r="J26" s="59" t="s">
        <v>56</v>
      </c>
      <c r="K26" s="62">
        <v>45745</v>
      </c>
      <c r="L26" s="66" t="e">
        <v>#N/A</v>
      </c>
      <c r="M26" s="66" t="e">
        <v>#N/A</v>
      </c>
      <c r="N26" s="68" t="e">
        <v>#N/A</v>
      </c>
    </row>
    <row r="27" spans="1:14" x14ac:dyDescent="0.25">
      <c r="A27" s="57">
        <v>45716</v>
      </c>
      <c r="B27" s="58">
        <v>13908</v>
      </c>
      <c r="C27" s="59" t="s">
        <v>59</v>
      </c>
      <c r="D27" s="59" t="s">
        <v>46</v>
      </c>
      <c r="E27" s="60">
        <v>4644030</v>
      </c>
      <c r="F27" s="61" t="s">
        <v>42</v>
      </c>
      <c r="G27" s="60">
        <v>371522</v>
      </c>
      <c r="H27" s="60">
        <v>5015552</v>
      </c>
      <c r="I27" s="59" t="s">
        <v>13</v>
      </c>
      <c r="J27" s="59" t="s">
        <v>45</v>
      </c>
      <c r="K27" s="62">
        <v>45746</v>
      </c>
      <c r="L27" s="66" t="e">
        <v>#N/A</v>
      </c>
      <c r="M27" s="66" t="e">
        <v>#N/A</v>
      </c>
      <c r="N27" s="68" t="e">
        <v>#N/A</v>
      </c>
    </row>
    <row r="28" spans="1:14" x14ac:dyDescent="0.25">
      <c r="A28" s="57">
        <v>45737</v>
      </c>
      <c r="B28" s="58">
        <v>1480</v>
      </c>
      <c r="C28" s="59" t="s">
        <v>60</v>
      </c>
      <c r="D28" s="59" t="s">
        <v>62</v>
      </c>
      <c r="E28" s="60">
        <v>-1101250</v>
      </c>
      <c r="F28" s="69">
        <v>0.08</v>
      </c>
      <c r="G28" s="60">
        <v>-88100</v>
      </c>
      <c r="H28" s="60">
        <v>-1189350</v>
      </c>
      <c r="I28" s="59" t="s">
        <v>13</v>
      </c>
      <c r="J28" s="59" t="s">
        <v>45</v>
      </c>
      <c r="K28" s="62">
        <v>45767</v>
      </c>
      <c r="L28" s="66" t="e">
        <v>#N/A</v>
      </c>
      <c r="M28" s="66" t="e">
        <v>#N/A</v>
      </c>
      <c r="N28" s="68" t="e">
        <v>#N/A</v>
      </c>
    </row>
    <row r="29" spans="1:14" x14ac:dyDescent="0.25">
      <c r="A29" s="57">
        <v>45719</v>
      </c>
      <c r="B29" s="58">
        <v>14271</v>
      </c>
      <c r="C29" s="59" t="s">
        <v>59</v>
      </c>
      <c r="D29" s="59" t="s">
        <v>146</v>
      </c>
      <c r="E29" s="60">
        <v>2500238</v>
      </c>
      <c r="F29" s="61" t="s">
        <v>42</v>
      </c>
      <c r="G29" s="60">
        <v>200019</v>
      </c>
      <c r="H29" s="60">
        <v>2700257</v>
      </c>
      <c r="I29" s="59" t="s">
        <v>31</v>
      </c>
      <c r="J29" s="59" t="s">
        <v>52</v>
      </c>
      <c r="K29" s="62">
        <v>45749</v>
      </c>
      <c r="L29" s="66" t="e">
        <v>#N/A</v>
      </c>
      <c r="M29" s="66" t="e">
        <v>#N/A</v>
      </c>
      <c r="N29" s="68" t="e">
        <v>#N/A</v>
      </c>
    </row>
    <row r="30" spans="1:14" x14ac:dyDescent="0.25">
      <c r="A30" s="57">
        <v>45719</v>
      </c>
      <c r="B30" s="58">
        <v>14332</v>
      </c>
      <c r="C30" s="59" t="s">
        <v>59</v>
      </c>
      <c r="D30" s="59" t="s">
        <v>19</v>
      </c>
      <c r="E30" s="60">
        <v>2858040</v>
      </c>
      <c r="F30" s="61" t="s">
        <v>42</v>
      </c>
      <c r="G30" s="60">
        <v>228643</v>
      </c>
      <c r="H30" s="60">
        <v>3086683</v>
      </c>
      <c r="I30" s="59" t="s">
        <v>19</v>
      </c>
      <c r="J30" s="59" t="s">
        <v>49</v>
      </c>
      <c r="K30" s="62">
        <v>45749</v>
      </c>
      <c r="L30" s="66" t="e">
        <v>#N/A</v>
      </c>
      <c r="M30" s="66" t="e">
        <v>#N/A</v>
      </c>
      <c r="N30" s="68" t="e">
        <v>#N/A</v>
      </c>
    </row>
    <row r="31" spans="1:14" x14ac:dyDescent="0.25">
      <c r="A31" s="57">
        <v>45719</v>
      </c>
      <c r="B31" s="58">
        <v>14333</v>
      </c>
      <c r="C31" s="59" t="s">
        <v>59</v>
      </c>
      <c r="D31" s="59" t="s">
        <v>19</v>
      </c>
      <c r="E31" s="60">
        <v>2262710</v>
      </c>
      <c r="F31" s="61" t="s">
        <v>42</v>
      </c>
      <c r="G31" s="60">
        <v>181017</v>
      </c>
      <c r="H31" s="60">
        <v>2443727</v>
      </c>
      <c r="I31" s="59" t="s">
        <v>19</v>
      </c>
      <c r="J31" s="59" t="s">
        <v>49</v>
      </c>
      <c r="K31" s="62">
        <v>45749</v>
      </c>
      <c r="L31" s="66" t="e">
        <v>#N/A</v>
      </c>
      <c r="M31" s="66" t="e">
        <v>#N/A</v>
      </c>
      <c r="N31" s="68" t="e">
        <v>#N/A</v>
      </c>
    </row>
    <row r="32" spans="1:14" x14ac:dyDescent="0.25">
      <c r="A32" s="57">
        <v>45719</v>
      </c>
      <c r="B32" s="58">
        <v>14334</v>
      </c>
      <c r="C32" s="59" t="s">
        <v>59</v>
      </c>
      <c r="D32" s="59" t="s">
        <v>20</v>
      </c>
      <c r="E32" s="60">
        <v>3453370</v>
      </c>
      <c r="F32" s="61" t="s">
        <v>42</v>
      </c>
      <c r="G32" s="60">
        <v>276270</v>
      </c>
      <c r="H32" s="60">
        <v>3729640</v>
      </c>
      <c r="I32" s="59" t="s">
        <v>20</v>
      </c>
      <c r="J32" s="59" t="s">
        <v>53</v>
      </c>
      <c r="K32" s="62">
        <v>45749</v>
      </c>
      <c r="L32" s="66" t="e">
        <v>#N/A</v>
      </c>
      <c r="M32" s="66" t="e">
        <v>#N/A</v>
      </c>
      <c r="N32" s="68" t="e">
        <v>#N/A</v>
      </c>
    </row>
    <row r="33" spans="1:14" x14ac:dyDescent="0.25">
      <c r="A33" s="57">
        <v>45721</v>
      </c>
      <c r="B33" s="58">
        <v>14500</v>
      </c>
      <c r="C33" s="59" t="s">
        <v>59</v>
      </c>
      <c r="D33" s="59" t="s">
        <v>44</v>
      </c>
      <c r="E33" s="60">
        <v>555290</v>
      </c>
      <c r="F33" s="61" t="s">
        <v>42</v>
      </c>
      <c r="G33" s="60">
        <v>44423</v>
      </c>
      <c r="H33" s="60">
        <v>599713</v>
      </c>
      <c r="I33" s="59" t="s">
        <v>13</v>
      </c>
      <c r="J33" s="59" t="s">
        <v>45</v>
      </c>
      <c r="K33" s="62">
        <v>45751</v>
      </c>
      <c r="L33" s="66" t="e">
        <v>#N/A</v>
      </c>
      <c r="M33" s="66" t="e">
        <v>#N/A</v>
      </c>
      <c r="N33" s="68" t="e">
        <v>#N/A</v>
      </c>
    </row>
    <row r="34" spans="1:14" x14ac:dyDescent="0.25">
      <c r="A34" s="57">
        <v>45722</v>
      </c>
      <c r="B34" s="58">
        <v>15163</v>
      </c>
      <c r="C34" s="59" t="s">
        <v>59</v>
      </c>
      <c r="D34" s="59" t="s">
        <v>18</v>
      </c>
      <c r="E34" s="60">
        <v>2262710</v>
      </c>
      <c r="F34" s="61" t="s">
        <v>42</v>
      </c>
      <c r="G34" s="60">
        <v>181017</v>
      </c>
      <c r="H34" s="60">
        <v>2443727</v>
      </c>
      <c r="I34" s="59" t="s">
        <v>18</v>
      </c>
      <c r="J34" s="59" t="s">
        <v>43</v>
      </c>
      <c r="K34" s="62">
        <v>45752</v>
      </c>
      <c r="L34" s="66" t="e">
        <v>#N/A</v>
      </c>
      <c r="M34" s="66" t="e">
        <v>#N/A</v>
      </c>
      <c r="N34" s="68" t="e">
        <v>#N/A</v>
      </c>
    </row>
    <row r="35" spans="1:14" x14ac:dyDescent="0.25">
      <c r="A35" s="57">
        <v>45723</v>
      </c>
      <c r="B35" s="58">
        <v>15563</v>
      </c>
      <c r="C35" s="59" t="s">
        <v>59</v>
      </c>
      <c r="D35" s="59" t="s">
        <v>16</v>
      </c>
      <c r="E35" s="60">
        <v>666348</v>
      </c>
      <c r="F35" s="61" t="s">
        <v>42</v>
      </c>
      <c r="G35" s="60">
        <v>53308</v>
      </c>
      <c r="H35" s="60">
        <v>719656</v>
      </c>
      <c r="I35" s="59" t="s">
        <v>16</v>
      </c>
      <c r="J35" s="59" t="s">
        <v>50</v>
      </c>
      <c r="K35" s="62">
        <v>45753</v>
      </c>
      <c r="L35" s="66" t="e">
        <v>#N/A</v>
      </c>
      <c r="M35" s="66" t="e">
        <v>#N/A</v>
      </c>
      <c r="N35" s="68" t="e">
        <v>#N/A</v>
      </c>
    </row>
    <row r="36" spans="1:14" x14ac:dyDescent="0.25">
      <c r="A36" s="57">
        <v>45723</v>
      </c>
      <c r="B36" s="58">
        <v>15564</v>
      </c>
      <c r="C36" s="59" t="s">
        <v>59</v>
      </c>
      <c r="D36" s="59" t="s">
        <v>14</v>
      </c>
      <c r="E36" s="60">
        <v>1072050</v>
      </c>
      <c r="F36" s="61" t="s">
        <v>42</v>
      </c>
      <c r="G36" s="60">
        <v>85764</v>
      </c>
      <c r="H36" s="60">
        <v>1157814</v>
      </c>
      <c r="I36" s="59" t="s">
        <v>14</v>
      </c>
      <c r="J36" s="59" t="s">
        <v>51</v>
      </c>
      <c r="K36" s="62">
        <v>45753</v>
      </c>
      <c r="L36" s="66" t="e">
        <v>#N/A</v>
      </c>
      <c r="M36" s="66" t="e">
        <v>#N/A</v>
      </c>
      <c r="N36" s="68" t="e">
        <v>#N/A</v>
      </c>
    </row>
    <row r="37" spans="1:14" x14ac:dyDescent="0.25">
      <c r="A37" s="57">
        <v>45726</v>
      </c>
      <c r="B37" s="58">
        <v>15737</v>
      </c>
      <c r="C37" s="59" t="s">
        <v>59</v>
      </c>
      <c r="D37" s="59" t="s">
        <v>147</v>
      </c>
      <c r="E37" s="60">
        <v>1269686</v>
      </c>
      <c r="F37" s="61" t="s">
        <v>42</v>
      </c>
      <c r="G37" s="60">
        <v>101575</v>
      </c>
      <c r="H37" s="60">
        <v>1371261</v>
      </c>
      <c r="I37" s="59" t="s">
        <v>17</v>
      </c>
      <c r="J37" s="59" t="s">
        <v>54</v>
      </c>
      <c r="K37" s="62">
        <v>45756</v>
      </c>
      <c r="L37" s="66" t="e">
        <v>#N/A</v>
      </c>
      <c r="M37" s="66" t="e">
        <v>#N/A</v>
      </c>
      <c r="N37" s="68" t="e">
        <v>#N/A</v>
      </c>
    </row>
    <row r="38" spans="1:14" x14ac:dyDescent="0.25">
      <c r="A38" s="57">
        <v>45728</v>
      </c>
      <c r="B38" s="58">
        <v>15939</v>
      </c>
      <c r="C38" s="59" t="s">
        <v>59</v>
      </c>
      <c r="D38" s="59" t="s">
        <v>46</v>
      </c>
      <c r="E38" s="60">
        <v>5080710</v>
      </c>
      <c r="F38" s="61" t="s">
        <v>42</v>
      </c>
      <c r="G38" s="60">
        <v>406457</v>
      </c>
      <c r="H38" s="60">
        <v>5487167</v>
      </c>
      <c r="I38" s="59" t="s">
        <v>13</v>
      </c>
      <c r="J38" s="59" t="s">
        <v>45</v>
      </c>
      <c r="K38" s="62">
        <v>45758</v>
      </c>
      <c r="L38" s="66" t="e">
        <v>#N/A</v>
      </c>
      <c r="M38" s="66" t="e">
        <v>#N/A</v>
      </c>
      <c r="N38" s="68" t="e">
        <v>#N/A</v>
      </c>
    </row>
    <row r="39" spans="1:14" x14ac:dyDescent="0.25">
      <c r="A39" s="57">
        <v>45729</v>
      </c>
      <c r="B39" s="58">
        <v>16592</v>
      </c>
      <c r="C39" s="59" t="s">
        <v>59</v>
      </c>
      <c r="D39" s="59" t="s">
        <v>18</v>
      </c>
      <c r="E39" s="60">
        <v>2262710</v>
      </c>
      <c r="F39" s="61" t="s">
        <v>42</v>
      </c>
      <c r="G39" s="60">
        <v>181017</v>
      </c>
      <c r="H39" s="60">
        <v>2443727</v>
      </c>
      <c r="I39" s="59" t="s">
        <v>18</v>
      </c>
      <c r="J39" s="59" t="s">
        <v>43</v>
      </c>
      <c r="K39" s="62">
        <v>45759</v>
      </c>
      <c r="L39" s="66" t="e">
        <v>#N/A</v>
      </c>
      <c r="M39" s="66" t="e">
        <v>#N/A</v>
      </c>
      <c r="N39" s="68" t="e">
        <v>#N/A</v>
      </c>
    </row>
    <row r="40" spans="1:14" x14ac:dyDescent="0.25">
      <c r="A40" s="57">
        <v>45730</v>
      </c>
      <c r="B40" s="58">
        <v>17154</v>
      </c>
      <c r="C40" s="59" t="s">
        <v>59</v>
      </c>
      <c r="D40" s="59" t="s">
        <v>14</v>
      </c>
      <c r="E40" s="60">
        <v>888460</v>
      </c>
      <c r="F40" s="61" t="s">
        <v>42</v>
      </c>
      <c r="G40" s="60">
        <v>71077</v>
      </c>
      <c r="H40" s="60">
        <v>959537</v>
      </c>
      <c r="I40" s="59" t="s">
        <v>14</v>
      </c>
      <c r="J40" s="59" t="s">
        <v>51</v>
      </c>
      <c r="K40" s="62">
        <v>45760</v>
      </c>
      <c r="L40" s="66" t="e">
        <v>#N/A</v>
      </c>
      <c r="M40" s="66" t="e">
        <v>#N/A</v>
      </c>
      <c r="N40" s="68" t="e">
        <v>#N/A</v>
      </c>
    </row>
    <row r="41" spans="1:14" x14ac:dyDescent="0.25">
      <c r="A41" s="57">
        <v>45733</v>
      </c>
      <c r="B41" s="58">
        <v>17226</v>
      </c>
      <c r="C41" s="59" t="s">
        <v>59</v>
      </c>
      <c r="D41" s="59" t="s">
        <v>44</v>
      </c>
      <c r="E41" s="60">
        <v>444230</v>
      </c>
      <c r="F41" s="61" t="s">
        <v>42</v>
      </c>
      <c r="G41" s="60">
        <v>35538</v>
      </c>
      <c r="H41" s="60">
        <v>479768</v>
      </c>
      <c r="I41" s="59" t="s">
        <v>13</v>
      </c>
      <c r="J41" s="59" t="s">
        <v>45</v>
      </c>
      <c r="K41" s="62">
        <v>45763</v>
      </c>
      <c r="L41" s="66" t="e">
        <v>#N/A</v>
      </c>
      <c r="M41" s="66" t="e">
        <v>#N/A</v>
      </c>
      <c r="N41" s="68" t="e">
        <v>#N/A</v>
      </c>
    </row>
    <row r="42" spans="1:14" x14ac:dyDescent="0.25">
      <c r="A42" s="57">
        <v>45733</v>
      </c>
      <c r="B42" s="58">
        <v>17259</v>
      </c>
      <c r="C42" s="59" t="s">
        <v>59</v>
      </c>
      <c r="D42" s="59" t="s">
        <v>148</v>
      </c>
      <c r="E42" s="60">
        <v>888460</v>
      </c>
      <c r="F42" s="61" t="s">
        <v>42</v>
      </c>
      <c r="G42" s="60">
        <v>71077</v>
      </c>
      <c r="H42" s="60">
        <v>959537</v>
      </c>
      <c r="I42" s="59" t="s">
        <v>31</v>
      </c>
      <c r="J42" s="59" t="s">
        <v>52</v>
      </c>
      <c r="K42" s="62">
        <v>45763</v>
      </c>
      <c r="L42" s="66" t="e">
        <v>#N/A</v>
      </c>
      <c r="M42" s="66" t="e">
        <v>#N/A</v>
      </c>
      <c r="N42" s="68" t="e">
        <v>#N/A</v>
      </c>
    </row>
    <row r="43" spans="1:14" x14ac:dyDescent="0.25">
      <c r="A43" s="57">
        <v>45733</v>
      </c>
      <c r="B43" s="58">
        <v>17260</v>
      </c>
      <c r="C43" s="59" t="s">
        <v>59</v>
      </c>
      <c r="D43" s="59" t="s">
        <v>149</v>
      </c>
      <c r="E43" s="60">
        <v>2079120</v>
      </c>
      <c r="F43" s="61" t="s">
        <v>42</v>
      </c>
      <c r="G43" s="60">
        <v>166330</v>
      </c>
      <c r="H43" s="60">
        <v>2245450</v>
      </c>
      <c r="I43" s="59" t="s">
        <v>17</v>
      </c>
      <c r="J43" s="59" t="s">
        <v>54</v>
      </c>
      <c r="K43" s="62">
        <v>45763</v>
      </c>
      <c r="L43" s="66" t="e">
        <v>#N/A</v>
      </c>
      <c r="M43" s="66" t="e">
        <v>#N/A</v>
      </c>
      <c r="N43" s="68" t="e">
        <v>#N/A</v>
      </c>
    </row>
    <row r="44" spans="1:14" x14ac:dyDescent="0.25">
      <c r="A44" s="57">
        <v>45733</v>
      </c>
      <c r="B44" s="58">
        <v>17263</v>
      </c>
      <c r="C44" s="59" t="s">
        <v>59</v>
      </c>
      <c r="D44" s="59" t="s">
        <v>15</v>
      </c>
      <c r="E44" s="60">
        <v>3453370</v>
      </c>
      <c r="F44" s="61" t="s">
        <v>42</v>
      </c>
      <c r="G44" s="60">
        <v>276270</v>
      </c>
      <c r="H44" s="60">
        <v>3729640</v>
      </c>
      <c r="I44" s="59" t="s">
        <v>15</v>
      </c>
      <c r="J44" s="59" t="s">
        <v>48</v>
      </c>
      <c r="K44" s="62">
        <v>45763</v>
      </c>
      <c r="L44" s="66" t="e">
        <v>#N/A</v>
      </c>
      <c r="M44" s="66" t="e">
        <v>#N/A</v>
      </c>
      <c r="N44" s="68" t="e">
        <v>#N/A</v>
      </c>
    </row>
    <row r="45" spans="1:14" x14ac:dyDescent="0.25">
      <c r="A45" s="57">
        <v>45733</v>
      </c>
      <c r="B45" s="58">
        <v>17264</v>
      </c>
      <c r="C45" s="59" t="s">
        <v>59</v>
      </c>
      <c r="D45" s="59" t="s">
        <v>14</v>
      </c>
      <c r="E45" s="60">
        <v>1516280</v>
      </c>
      <c r="F45" s="61" t="s">
        <v>42</v>
      </c>
      <c r="G45" s="60">
        <v>121302</v>
      </c>
      <c r="H45" s="60">
        <v>1637582</v>
      </c>
      <c r="I45" s="59" t="s">
        <v>14</v>
      </c>
      <c r="J45" s="59" t="s">
        <v>51</v>
      </c>
      <c r="K45" s="62">
        <v>45763</v>
      </c>
      <c r="L45" s="66" t="e">
        <v>#N/A</v>
      </c>
      <c r="M45" s="66" t="e">
        <v>#N/A</v>
      </c>
      <c r="N45" s="68" t="e">
        <v>#N/A</v>
      </c>
    </row>
    <row r="46" spans="1:14" x14ac:dyDescent="0.25">
      <c r="A46" s="57">
        <v>45733</v>
      </c>
      <c r="B46" s="58">
        <v>17266</v>
      </c>
      <c r="C46" s="59" t="s">
        <v>59</v>
      </c>
      <c r="D46" s="59" t="s">
        <v>20</v>
      </c>
      <c r="E46" s="60">
        <v>5046700</v>
      </c>
      <c r="F46" s="61" t="s">
        <v>42</v>
      </c>
      <c r="G46" s="60">
        <v>403736</v>
      </c>
      <c r="H46" s="60">
        <v>5450436</v>
      </c>
      <c r="I46" s="59" t="s">
        <v>20</v>
      </c>
      <c r="J46" s="59" t="s">
        <v>53</v>
      </c>
      <c r="K46" s="62">
        <v>45763</v>
      </c>
      <c r="L46" s="66" t="e">
        <v>#N/A</v>
      </c>
      <c r="M46" s="66" t="e">
        <v>#N/A</v>
      </c>
      <c r="N46" s="68" t="e">
        <v>#N/A</v>
      </c>
    </row>
    <row r="47" spans="1:14" x14ac:dyDescent="0.25">
      <c r="A47" s="57">
        <v>45735</v>
      </c>
      <c r="B47" s="58">
        <v>17493</v>
      </c>
      <c r="C47" s="59" t="s">
        <v>59</v>
      </c>
      <c r="D47" s="59" t="s">
        <v>150</v>
      </c>
      <c r="E47" s="60">
        <v>1776920</v>
      </c>
      <c r="F47" s="61" t="s">
        <v>42</v>
      </c>
      <c r="G47" s="60">
        <v>142154</v>
      </c>
      <c r="H47" s="60">
        <v>1919074</v>
      </c>
      <c r="I47" s="59" t="s">
        <v>31</v>
      </c>
      <c r="J47" s="59" t="s">
        <v>52</v>
      </c>
      <c r="K47" s="62">
        <v>45765</v>
      </c>
      <c r="L47" s="66" t="e">
        <v>#N/A</v>
      </c>
      <c r="M47" s="66" t="e">
        <v>#N/A</v>
      </c>
      <c r="N47" s="68" t="e">
        <v>#N/A</v>
      </c>
    </row>
    <row r="48" spans="1:14" x14ac:dyDescent="0.25">
      <c r="A48" s="57">
        <v>45735</v>
      </c>
      <c r="B48" s="58">
        <v>17497</v>
      </c>
      <c r="C48" s="59" t="s">
        <v>59</v>
      </c>
      <c r="D48" s="59" t="s">
        <v>14</v>
      </c>
      <c r="E48" s="60">
        <v>621922</v>
      </c>
      <c r="F48" s="61" t="s">
        <v>42</v>
      </c>
      <c r="G48" s="60">
        <v>49754</v>
      </c>
      <c r="H48" s="60">
        <v>671676</v>
      </c>
      <c r="I48" s="59" t="s">
        <v>14</v>
      </c>
      <c r="J48" s="59" t="s">
        <v>51</v>
      </c>
      <c r="K48" s="62">
        <v>45765</v>
      </c>
      <c r="L48" s="66" t="e">
        <v>#N/A</v>
      </c>
      <c r="M48" s="66" t="e">
        <v>#N/A</v>
      </c>
      <c r="N48" s="68" t="e">
        <v>#N/A</v>
      </c>
    </row>
    <row r="49" spans="1:14" x14ac:dyDescent="0.25">
      <c r="A49" s="57">
        <v>45735</v>
      </c>
      <c r="B49" s="58">
        <v>17498</v>
      </c>
      <c r="C49" s="59" t="s">
        <v>59</v>
      </c>
      <c r="D49" s="59" t="s">
        <v>151</v>
      </c>
      <c r="E49" s="60">
        <v>2665380</v>
      </c>
      <c r="F49" s="61" t="s">
        <v>42</v>
      </c>
      <c r="G49" s="60">
        <v>213230</v>
      </c>
      <c r="H49" s="60">
        <v>2878610</v>
      </c>
      <c r="I49" s="59" t="s">
        <v>19</v>
      </c>
      <c r="J49" s="59" t="s">
        <v>49</v>
      </c>
      <c r="K49" s="62">
        <v>45765</v>
      </c>
      <c r="L49" s="66" t="e">
        <v>#N/A</v>
      </c>
      <c r="M49" s="66" t="e">
        <v>#N/A</v>
      </c>
      <c r="N49" s="68" t="e">
        <v>#N/A</v>
      </c>
    </row>
    <row r="50" spans="1:14" x14ac:dyDescent="0.25">
      <c r="A50" s="57">
        <v>45735</v>
      </c>
      <c r="B50" s="58">
        <v>17499</v>
      </c>
      <c r="C50" s="59" t="s">
        <v>59</v>
      </c>
      <c r="D50" s="59" t="s">
        <v>16</v>
      </c>
      <c r="E50" s="60">
        <v>533076</v>
      </c>
      <c r="F50" s="61" t="s">
        <v>42</v>
      </c>
      <c r="G50" s="60">
        <v>42646</v>
      </c>
      <c r="H50" s="60">
        <v>575722</v>
      </c>
      <c r="I50" s="59" t="s">
        <v>16</v>
      </c>
      <c r="J50" s="59" t="s">
        <v>50</v>
      </c>
      <c r="K50" s="62">
        <v>45765</v>
      </c>
      <c r="L50" s="66" t="e">
        <v>#N/A</v>
      </c>
      <c r="M50" s="66" t="e">
        <v>#N/A</v>
      </c>
      <c r="N50" s="68" t="e">
        <v>#N/A</v>
      </c>
    </row>
    <row r="51" spans="1:14" x14ac:dyDescent="0.25">
      <c r="A51" s="57">
        <v>45735</v>
      </c>
      <c r="B51" s="58">
        <v>17518</v>
      </c>
      <c r="C51" s="59" t="s">
        <v>59</v>
      </c>
      <c r="D51" s="59" t="s">
        <v>46</v>
      </c>
      <c r="E51" s="60">
        <v>2674450</v>
      </c>
      <c r="F51" s="61" t="s">
        <v>42</v>
      </c>
      <c r="G51" s="60">
        <v>213956</v>
      </c>
      <c r="H51" s="60">
        <v>2888406</v>
      </c>
      <c r="I51" s="59" t="s">
        <v>13</v>
      </c>
      <c r="J51" s="59" t="s">
        <v>45</v>
      </c>
      <c r="K51" s="62">
        <v>45765</v>
      </c>
      <c r="L51" s="66" t="e">
        <v>#N/A</v>
      </c>
      <c r="M51" s="66" t="e">
        <v>#N/A</v>
      </c>
      <c r="N51" s="68" t="e">
        <v>#N/A</v>
      </c>
    </row>
    <row r="52" spans="1:14" x14ac:dyDescent="0.25">
      <c r="A52" s="57">
        <v>45735</v>
      </c>
      <c r="B52" s="58">
        <v>17519</v>
      </c>
      <c r="C52" s="59" t="s">
        <v>59</v>
      </c>
      <c r="D52" s="59" t="s">
        <v>46</v>
      </c>
      <c r="E52" s="60">
        <v>4007140</v>
      </c>
      <c r="F52" s="61" t="s">
        <v>42</v>
      </c>
      <c r="G52" s="60">
        <v>320571</v>
      </c>
      <c r="H52" s="60">
        <v>4327711</v>
      </c>
      <c r="I52" s="59" t="s">
        <v>13</v>
      </c>
      <c r="J52" s="59" t="s">
        <v>45</v>
      </c>
      <c r="K52" s="62">
        <v>45765</v>
      </c>
      <c r="L52" s="66" t="e">
        <v>#N/A</v>
      </c>
      <c r="M52" s="66" t="e">
        <v>#N/A</v>
      </c>
      <c r="N52" s="68" t="e">
        <v>#N/A</v>
      </c>
    </row>
    <row r="53" spans="1:14" x14ac:dyDescent="0.25">
      <c r="A53" s="57">
        <v>45737</v>
      </c>
      <c r="B53" s="58">
        <v>18506</v>
      </c>
      <c r="C53" s="59" t="s">
        <v>59</v>
      </c>
      <c r="D53" s="59" t="s">
        <v>32</v>
      </c>
      <c r="E53" s="60">
        <v>1512275</v>
      </c>
      <c r="F53" s="61" t="s">
        <v>42</v>
      </c>
      <c r="G53" s="60">
        <v>120982</v>
      </c>
      <c r="H53" s="60">
        <v>1633257</v>
      </c>
      <c r="I53" s="59" t="s">
        <v>32</v>
      </c>
      <c r="J53" s="59" t="s">
        <v>47</v>
      </c>
      <c r="K53" s="62">
        <v>45767</v>
      </c>
      <c r="L53" s="66" t="e">
        <v>#N/A</v>
      </c>
      <c r="M53" s="66" t="e">
        <v>#N/A</v>
      </c>
      <c r="N53" s="68" t="e">
        <v>#N/A</v>
      </c>
    </row>
    <row r="54" spans="1:14" x14ac:dyDescent="0.25">
      <c r="A54" s="57">
        <v>45737</v>
      </c>
      <c r="B54" s="58">
        <v>18510</v>
      </c>
      <c r="C54" s="59" t="s">
        <v>59</v>
      </c>
      <c r="D54" s="59" t="s">
        <v>44</v>
      </c>
      <c r="E54" s="60">
        <v>888460</v>
      </c>
      <c r="F54" s="61" t="s">
        <v>42</v>
      </c>
      <c r="G54" s="60">
        <v>71077</v>
      </c>
      <c r="H54" s="60">
        <v>959537</v>
      </c>
      <c r="I54" s="59" t="s">
        <v>13</v>
      </c>
      <c r="J54" s="59" t="s">
        <v>45</v>
      </c>
      <c r="K54" s="62">
        <v>45767</v>
      </c>
      <c r="L54" s="66" t="e">
        <v>#N/A</v>
      </c>
      <c r="M54" s="66" t="e">
        <v>#N/A</v>
      </c>
      <c r="N54" s="68" t="e">
        <v>#N/A</v>
      </c>
    </row>
    <row r="55" spans="1:14" x14ac:dyDescent="0.25">
      <c r="A55" s="57">
        <v>45738</v>
      </c>
      <c r="B55" s="58">
        <v>18829</v>
      </c>
      <c r="C55" s="59" t="s">
        <v>59</v>
      </c>
      <c r="D55" s="59" t="s">
        <v>19</v>
      </c>
      <c r="E55" s="60">
        <v>2576534</v>
      </c>
      <c r="F55" s="61" t="s">
        <v>42</v>
      </c>
      <c r="G55" s="60">
        <v>206123</v>
      </c>
      <c r="H55" s="60">
        <v>2782657</v>
      </c>
      <c r="I55" s="59" t="s">
        <v>19</v>
      </c>
      <c r="J55" s="59" t="s">
        <v>49</v>
      </c>
      <c r="K55" s="62">
        <v>45768</v>
      </c>
      <c r="L55" s="66" t="e">
        <v>#N/A</v>
      </c>
      <c r="M55" s="66" t="e">
        <v>#N/A</v>
      </c>
      <c r="N55" s="68" t="e">
        <v>#N/A</v>
      </c>
    </row>
    <row r="56" spans="1:14" x14ac:dyDescent="0.25">
      <c r="A56" s="57">
        <v>45740</v>
      </c>
      <c r="B56" s="58">
        <v>18852</v>
      </c>
      <c r="C56" s="59" t="s">
        <v>59</v>
      </c>
      <c r="D56" s="59" t="s">
        <v>18</v>
      </c>
      <c r="E56" s="60">
        <v>2523350</v>
      </c>
      <c r="F56" s="61" t="s">
        <v>42</v>
      </c>
      <c r="G56" s="60">
        <v>201868</v>
      </c>
      <c r="H56" s="60">
        <v>2725218</v>
      </c>
      <c r="I56" s="59" t="s">
        <v>18</v>
      </c>
      <c r="J56" s="59" t="s">
        <v>43</v>
      </c>
      <c r="K56" s="62">
        <v>45770</v>
      </c>
      <c r="L56" s="66" t="e">
        <v>#N/A</v>
      </c>
      <c r="M56" s="66" t="e">
        <v>#N/A</v>
      </c>
      <c r="N56" s="68" t="e">
        <v>#N/A</v>
      </c>
    </row>
    <row r="57" spans="1:14" x14ac:dyDescent="0.25">
      <c r="A57" s="57">
        <v>45740</v>
      </c>
      <c r="B57" s="58">
        <v>18854</v>
      </c>
      <c r="C57" s="59" t="s">
        <v>59</v>
      </c>
      <c r="D57" s="59" t="s">
        <v>152</v>
      </c>
      <c r="E57" s="60">
        <v>1309726</v>
      </c>
      <c r="F57" s="61" t="s">
        <v>42</v>
      </c>
      <c r="G57" s="60">
        <v>104778</v>
      </c>
      <c r="H57" s="60">
        <v>1414504</v>
      </c>
      <c r="I57" s="59" t="s">
        <v>13</v>
      </c>
      <c r="J57" s="59" t="s">
        <v>45</v>
      </c>
      <c r="K57" s="62">
        <v>45770</v>
      </c>
      <c r="L57" s="66" t="e">
        <v>#N/A</v>
      </c>
      <c r="M57" s="66" t="e">
        <v>#N/A</v>
      </c>
      <c r="N57" s="68" t="e">
        <v>#N/A</v>
      </c>
    </row>
    <row r="58" spans="1:14" x14ac:dyDescent="0.25">
      <c r="A58" s="57">
        <v>45740</v>
      </c>
      <c r="B58" s="58">
        <v>18855</v>
      </c>
      <c r="C58" s="59" t="s">
        <v>59</v>
      </c>
      <c r="D58" s="59" t="s">
        <v>46</v>
      </c>
      <c r="E58" s="60">
        <v>1000428</v>
      </c>
      <c r="F58" s="61" t="s">
        <v>42</v>
      </c>
      <c r="G58" s="60">
        <v>80034</v>
      </c>
      <c r="H58" s="60">
        <v>1080462</v>
      </c>
      <c r="I58" s="59" t="s">
        <v>13</v>
      </c>
      <c r="J58" s="59" t="s">
        <v>45</v>
      </c>
      <c r="K58" s="62">
        <v>45770</v>
      </c>
      <c r="L58" s="66" t="e">
        <v>#N/A</v>
      </c>
      <c r="M58" s="66" t="e">
        <v>#N/A</v>
      </c>
      <c r="N58" s="68" t="e">
        <v>#N/A</v>
      </c>
    </row>
    <row r="59" spans="1:14" x14ac:dyDescent="0.25">
      <c r="A59" s="57">
        <v>45740</v>
      </c>
      <c r="B59" s="58">
        <v>18915</v>
      </c>
      <c r="C59" s="59" t="s">
        <v>59</v>
      </c>
      <c r="D59" s="59" t="s">
        <v>20</v>
      </c>
      <c r="E59" s="60">
        <v>3737430</v>
      </c>
      <c r="F59" s="61" t="s">
        <v>42</v>
      </c>
      <c r="G59" s="60">
        <v>298994</v>
      </c>
      <c r="H59" s="60">
        <v>4036424</v>
      </c>
      <c r="I59" s="59" t="s">
        <v>20</v>
      </c>
      <c r="J59" s="59" t="s">
        <v>53</v>
      </c>
      <c r="K59" s="62">
        <v>45770</v>
      </c>
      <c r="L59" s="66" t="e">
        <v>#N/A</v>
      </c>
      <c r="M59" s="66" t="e">
        <v>#N/A</v>
      </c>
      <c r="N59" s="68" t="e">
        <v>#N/A</v>
      </c>
    </row>
    <row r="60" spans="1:14" x14ac:dyDescent="0.25">
      <c r="A60" s="57">
        <v>45741</v>
      </c>
      <c r="B60" s="58">
        <v>18936</v>
      </c>
      <c r="C60" s="59" t="s">
        <v>59</v>
      </c>
      <c r="D60" s="59" t="s">
        <v>55</v>
      </c>
      <c r="E60" s="60">
        <v>1071594</v>
      </c>
      <c r="F60" s="61" t="s">
        <v>42</v>
      </c>
      <c r="G60" s="60">
        <v>85728</v>
      </c>
      <c r="H60" s="60">
        <v>1157322</v>
      </c>
      <c r="I60" s="59" t="s">
        <v>55</v>
      </c>
      <c r="J60" s="59" t="s">
        <v>56</v>
      </c>
      <c r="K60" s="62">
        <v>45771</v>
      </c>
      <c r="L60" s="66" t="e">
        <v>#N/A</v>
      </c>
      <c r="M60" s="66" t="e">
        <v>#N/A</v>
      </c>
      <c r="N60" s="68" t="e">
        <v>#N/A</v>
      </c>
    </row>
    <row r="61" spans="1:14" x14ac:dyDescent="0.25">
      <c r="A61" s="57">
        <v>45741</v>
      </c>
      <c r="B61" s="58">
        <v>18937</v>
      </c>
      <c r="C61" s="59" t="s">
        <v>59</v>
      </c>
      <c r="D61" s="59" t="s">
        <v>55</v>
      </c>
      <c r="E61" s="60">
        <v>1071594</v>
      </c>
      <c r="F61" s="61" t="s">
        <v>42</v>
      </c>
      <c r="G61" s="60">
        <v>85728</v>
      </c>
      <c r="H61" s="60">
        <v>1157322</v>
      </c>
      <c r="I61" s="59" t="s">
        <v>55</v>
      </c>
      <c r="J61" s="59" t="s">
        <v>56</v>
      </c>
      <c r="K61" s="62">
        <v>45771</v>
      </c>
      <c r="L61" s="66" t="e">
        <v>#N/A</v>
      </c>
      <c r="M61" s="66" t="e">
        <v>#N/A</v>
      </c>
      <c r="N61" s="68" t="e">
        <v>#N/A</v>
      </c>
    </row>
    <row r="62" spans="1:14" x14ac:dyDescent="0.25">
      <c r="A62" s="57">
        <v>45744</v>
      </c>
      <c r="B62" s="58">
        <v>20440</v>
      </c>
      <c r="C62" s="59" t="s">
        <v>59</v>
      </c>
      <c r="D62" s="59" t="s">
        <v>153</v>
      </c>
      <c r="E62" s="60">
        <v>799614</v>
      </c>
      <c r="F62" s="61" t="s">
        <v>42</v>
      </c>
      <c r="G62" s="60">
        <v>63969</v>
      </c>
      <c r="H62" s="60">
        <v>863583</v>
      </c>
      <c r="I62" s="59" t="s">
        <v>107</v>
      </c>
      <c r="J62" s="59" t="s">
        <v>154</v>
      </c>
      <c r="K62" s="62">
        <v>45774</v>
      </c>
      <c r="L62" s="66" t="e">
        <v>#N/A</v>
      </c>
      <c r="M62" s="66" t="e">
        <v>#N/A</v>
      </c>
      <c r="N62" s="68" t="e">
        <v>#N/A</v>
      </c>
    </row>
    <row r="63" spans="1:14" x14ac:dyDescent="0.25">
      <c r="A63" s="57">
        <v>45745</v>
      </c>
      <c r="B63" s="58">
        <v>20448</v>
      </c>
      <c r="C63" s="59" t="s">
        <v>59</v>
      </c>
      <c r="D63" s="59" t="s">
        <v>46</v>
      </c>
      <c r="E63" s="60">
        <v>1071594</v>
      </c>
      <c r="F63" s="61" t="s">
        <v>42</v>
      </c>
      <c r="G63" s="60">
        <v>85728</v>
      </c>
      <c r="H63" s="60">
        <v>1157322</v>
      </c>
      <c r="I63" s="59" t="s">
        <v>13</v>
      </c>
      <c r="J63" s="59" t="s">
        <v>45</v>
      </c>
      <c r="K63" s="62">
        <v>45775</v>
      </c>
      <c r="L63" s="66" t="e">
        <v>#N/A</v>
      </c>
      <c r="M63" s="66" t="e">
        <v>#N/A</v>
      </c>
      <c r="N63" s="68" t="e">
        <v>#N/A</v>
      </c>
    </row>
    <row r="64" spans="1:14" x14ac:dyDescent="0.25">
      <c r="A64" s="57">
        <v>45745</v>
      </c>
      <c r="B64" s="58">
        <v>20449</v>
      </c>
      <c r="C64" s="59" t="s">
        <v>59</v>
      </c>
      <c r="D64" s="59" t="s">
        <v>46</v>
      </c>
      <c r="E64" s="60">
        <v>1190660</v>
      </c>
      <c r="F64" s="61" t="s">
        <v>42</v>
      </c>
      <c r="G64" s="60">
        <v>95253</v>
      </c>
      <c r="H64" s="60">
        <v>1285913</v>
      </c>
      <c r="I64" s="59" t="s">
        <v>13</v>
      </c>
      <c r="J64" s="59" t="s">
        <v>45</v>
      </c>
      <c r="K64" s="62">
        <v>45775</v>
      </c>
      <c r="L64" s="66" t="e">
        <v>#N/A</v>
      </c>
      <c r="M64" s="66" t="e">
        <v>#N/A</v>
      </c>
      <c r="N64" s="68" t="e">
        <v>#N/A</v>
      </c>
    </row>
    <row r="65" spans="1:14" x14ac:dyDescent="0.25">
      <c r="A65" s="57">
        <v>45745</v>
      </c>
      <c r="B65" s="58">
        <v>20450</v>
      </c>
      <c r="C65" s="59" t="s">
        <v>59</v>
      </c>
      <c r="D65" s="59" t="s">
        <v>46</v>
      </c>
      <c r="E65" s="60">
        <v>1072050</v>
      </c>
      <c r="F65" s="61" t="s">
        <v>42</v>
      </c>
      <c r="G65" s="60">
        <v>85764</v>
      </c>
      <c r="H65" s="60">
        <v>1157814</v>
      </c>
      <c r="I65" s="59" t="s">
        <v>13</v>
      </c>
      <c r="J65" s="59" t="s">
        <v>45</v>
      </c>
      <c r="K65" s="62">
        <v>45775</v>
      </c>
      <c r="L65" s="66" t="e">
        <v>#N/A</v>
      </c>
      <c r="M65" s="66" t="e">
        <v>#N/A</v>
      </c>
      <c r="N65" s="68" t="e">
        <v>#N/A</v>
      </c>
    </row>
    <row r="66" spans="1:14" x14ac:dyDescent="0.25">
      <c r="A66" s="57">
        <v>45745</v>
      </c>
      <c r="B66" s="58">
        <v>20455</v>
      </c>
      <c r="C66" s="59" t="s">
        <v>59</v>
      </c>
      <c r="D66" s="59" t="s">
        <v>14</v>
      </c>
      <c r="E66" s="60">
        <v>1960510</v>
      </c>
      <c r="F66" s="61" t="s">
        <v>42</v>
      </c>
      <c r="G66" s="60">
        <v>156841</v>
      </c>
      <c r="H66" s="60">
        <v>2117351</v>
      </c>
      <c r="I66" s="59" t="s">
        <v>14</v>
      </c>
      <c r="J66" s="59" t="s">
        <v>51</v>
      </c>
      <c r="K66" s="62">
        <v>45775</v>
      </c>
      <c r="L66" s="66" t="e">
        <v>#N/A</v>
      </c>
      <c r="M66" s="66" t="e">
        <v>#N/A</v>
      </c>
      <c r="N66" s="68" t="e">
        <v>#N/A</v>
      </c>
    </row>
    <row r="67" spans="1:14" x14ac:dyDescent="0.25">
      <c r="A67" s="57"/>
      <c r="B67" s="58"/>
      <c r="C67" s="59"/>
      <c r="D67" s="59"/>
      <c r="E67" s="60"/>
      <c r="F67" s="61"/>
      <c r="G67" s="60"/>
      <c r="H67" s="60">
        <f>SUM(H16:H66)</f>
        <v>107881047</v>
      </c>
      <c r="I67" s="59"/>
      <c r="J67" s="59"/>
      <c r="K67" s="62"/>
    </row>
    <row r="68" spans="1:14" x14ac:dyDescent="0.25">
      <c r="A68" s="57">
        <v>45761</v>
      </c>
      <c r="B68" s="59" t="s">
        <v>155</v>
      </c>
      <c r="C68" s="59" t="s">
        <v>144</v>
      </c>
      <c r="D68" s="59" t="s">
        <v>145</v>
      </c>
      <c r="E68" s="60">
        <v>-218263</v>
      </c>
      <c r="F68" s="61" t="s">
        <v>42</v>
      </c>
      <c r="G68" s="60">
        <v>-17461</v>
      </c>
      <c r="H68" s="60">
        <f t="shared" ref="H68" si="0">+E68+G68</f>
        <v>-235724</v>
      </c>
      <c r="I68" s="59" t="s">
        <v>20</v>
      </c>
      <c r="J68" s="59" t="s">
        <v>53</v>
      </c>
      <c r="K68" s="62" t="s">
        <v>156</v>
      </c>
    </row>
    <row r="69" spans="1:14" x14ac:dyDescent="0.25">
      <c r="A69" s="57"/>
      <c r="B69" s="58"/>
      <c r="C69" s="59"/>
      <c r="D69" s="59"/>
      <c r="E69" s="60"/>
      <c r="F69" s="61"/>
      <c r="G69" s="60"/>
      <c r="H69" s="60"/>
      <c r="I69" s="59"/>
      <c r="J69" s="59"/>
      <c r="K69" s="62"/>
    </row>
    <row r="70" spans="1:14" x14ac:dyDescent="0.25">
      <c r="A70" s="57"/>
      <c r="B70" s="58"/>
      <c r="C70" s="59"/>
      <c r="D70" s="59"/>
      <c r="E70" s="60"/>
      <c r="F70" s="61"/>
      <c r="G70" s="60"/>
      <c r="H70" s="60"/>
      <c r="I70" s="59"/>
      <c r="J70" s="59"/>
      <c r="K70" s="62"/>
    </row>
    <row r="71" spans="1:14" x14ac:dyDescent="0.25">
      <c r="A71" s="57"/>
      <c r="B71" s="58"/>
      <c r="C71" s="59"/>
      <c r="D71" s="59"/>
      <c r="E71" s="60"/>
      <c r="F71" s="61"/>
      <c r="G71" s="60"/>
      <c r="H71" s="60"/>
      <c r="I71" s="59"/>
      <c r="J71" s="59"/>
      <c r="K71" s="62"/>
    </row>
    <row r="72" spans="1:14" x14ac:dyDescent="0.25">
      <c r="A72" s="57"/>
      <c r="B72" s="58"/>
      <c r="C72" s="59"/>
      <c r="D72" s="59"/>
      <c r="E72" s="60"/>
      <c r="F72" s="61"/>
      <c r="G72" s="60"/>
      <c r="H72" s="60"/>
      <c r="I72" s="59"/>
      <c r="J72" s="59"/>
      <c r="K72" s="62"/>
    </row>
    <row r="73" spans="1:14" x14ac:dyDescent="0.25">
      <c r="A73" s="57"/>
      <c r="B73" s="58"/>
      <c r="C73" s="59"/>
      <c r="D73" s="59"/>
      <c r="E73" s="60"/>
      <c r="F73" s="61"/>
      <c r="G73" s="60"/>
      <c r="H73" s="60"/>
      <c r="I73" s="59"/>
      <c r="J73" s="59"/>
      <c r="K73" s="62"/>
    </row>
    <row r="74" spans="1:14" x14ac:dyDescent="0.25">
      <c r="A74" s="57"/>
      <c r="B74" s="58"/>
      <c r="C74" s="59"/>
      <c r="D74" s="59"/>
      <c r="E74" s="60"/>
      <c r="F74" s="61"/>
      <c r="G74" s="60"/>
      <c r="H74" s="60"/>
      <c r="I74" s="59"/>
      <c r="J74" s="59"/>
      <c r="K74" s="62"/>
    </row>
    <row r="75" spans="1:14" x14ac:dyDescent="0.25">
      <c r="A75" s="57"/>
      <c r="B75" s="58"/>
      <c r="C75" s="59"/>
      <c r="D75" s="59"/>
      <c r="E75" s="60"/>
      <c r="F75" s="61"/>
      <c r="G75" s="60"/>
      <c r="H75" s="60"/>
      <c r="I75" s="59"/>
      <c r="J75" s="59"/>
      <c r="K75" s="62"/>
    </row>
    <row r="76" spans="1:14" x14ac:dyDescent="0.25">
      <c r="A76" s="57"/>
      <c r="B76" s="58"/>
      <c r="C76" s="59"/>
      <c r="D76" s="59"/>
      <c r="E76" s="60"/>
      <c r="F76" s="61"/>
      <c r="G76" s="60"/>
      <c r="H76" s="60"/>
      <c r="I76" s="59"/>
      <c r="J76" s="59"/>
      <c r="K76" s="62"/>
    </row>
    <row r="77" spans="1:14" x14ac:dyDescent="0.25">
      <c r="A77" s="57"/>
      <c r="B77" s="58"/>
      <c r="C77" s="59"/>
      <c r="D77" s="59"/>
      <c r="E77" s="60"/>
      <c r="F77" s="61"/>
      <c r="G77" s="60"/>
      <c r="H77" s="60"/>
      <c r="I77" s="59"/>
      <c r="J77" s="59"/>
      <c r="K77" s="62"/>
    </row>
    <row r="78" spans="1:14" x14ac:dyDescent="0.25">
      <c r="A78" s="57"/>
      <c r="B78" s="58"/>
      <c r="C78" s="59"/>
      <c r="D78" s="59"/>
      <c r="E78" s="60"/>
      <c r="F78" s="61"/>
      <c r="G78" s="60"/>
      <c r="H78" s="60"/>
      <c r="I78" s="59"/>
      <c r="J78" s="59"/>
      <c r="K78" s="62"/>
    </row>
    <row r="79" spans="1:14" x14ac:dyDescent="0.25">
      <c r="A79" s="57"/>
      <c r="B79" s="58"/>
      <c r="C79" s="59"/>
      <c r="D79" s="59"/>
      <c r="E79" s="60"/>
      <c r="F79" s="61"/>
      <c r="G79" s="60"/>
      <c r="H79" s="60"/>
      <c r="I79" s="59"/>
      <c r="J79" s="59"/>
      <c r="K79" s="62"/>
    </row>
    <row r="80" spans="1:14" x14ac:dyDescent="0.25">
      <c r="A80" s="57"/>
      <c r="B80" s="58"/>
      <c r="C80" s="59"/>
      <c r="D80" s="59"/>
      <c r="E80" s="60"/>
      <c r="F80" s="59"/>
      <c r="G80" s="60"/>
      <c r="H80" s="60"/>
      <c r="I80" s="59"/>
      <c r="J80" s="59"/>
      <c r="K80" s="62"/>
    </row>
    <row r="81" spans="1:11" x14ac:dyDescent="0.25">
      <c r="A81" s="57"/>
      <c r="B81" s="58"/>
      <c r="C81" s="59"/>
      <c r="D81" s="59"/>
      <c r="E81" s="60"/>
      <c r="F81" s="61"/>
      <c r="G81" s="60"/>
      <c r="H81" s="60"/>
      <c r="I81" s="59"/>
      <c r="J81" s="59"/>
      <c r="K81" s="62"/>
    </row>
    <row r="82" spans="1:11" x14ac:dyDescent="0.25">
      <c r="A82" s="57"/>
      <c r="B82" s="58"/>
      <c r="C82" s="59"/>
      <c r="D82" s="59"/>
      <c r="E82" s="60"/>
      <c r="F82" s="61"/>
      <c r="G82" s="60"/>
      <c r="H82" s="60"/>
      <c r="I82" s="59"/>
      <c r="J82" s="59"/>
      <c r="K82" s="62"/>
    </row>
    <row r="83" spans="1:11" x14ac:dyDescent="0.25">
      <c r="A83" s="57"/>
      <c r="B83" s="58"/>
      <c r="C83" s="59"/>
      <c r="D83" s="59"/>
      <c r="E83" s="60"/>
      <c r="F83" s="61"/>
      <c r="G83" s="60"/>
      <c r="H83" s="60"/>
      <c r="I83" s="59"/>
      <c r="J83" s="59"/>
      <c r="K83" s="62"/>
    </row>
    <row r="84" spans="1:11" x14ac:dyDescent="0.25">
      <c r="A84" s="57"/>
      <c r="B84" s="58"/>
      <c r="C84" s="59"/>
      <c r="D84" s="59"/>
      <c r="E84" s="60"/>
      <c r="F84" s="61"/>
      <c r="G84" s="60"/>
      <c r="H84" s="60"/>
      <c r="I84" s="59"/>
      <c r="J84" s="59"/>
      <c r="K84" s="62"/>
    </row>
    <row r="85" spans="1:11" x14ac:dyDescent="0.25">
      <c r="A85" s="57"/>
      <c r="B85" s="58"/>
      <c r="C85" s="59"/>
      <c r="D85" s="59"/>
      <c r="E85" s="60"/>
      <c r="F85" s="61"/>
      <c r="G85" s="60"/>
      <c r="H85" s="60"/>
      <c r="I85" s="59"/>
      <c r="J85" s="59"/>
      <c r="K85" s="62"/>
    </row>
    <row r="86" spans="1:11" x14ac:dyDescent="0.25">
      <c r="A86" s="57"/>
      <c r="B86" s="58"/>
      <c r="C86" s="59"/>
      <c r="D86" s="59"/>
      <c r="E86" s="60"/>
      <c r="F86" s="61"/>
      <c r="G86" s="60"/>
      <c r="H86" s="60"/>
      <c r="I86" s="59"/>
      <c r="J86" s="59"/>
      <c r="K86" s="62"/>
    </row>
    <row r="87" spans="1:11" x14ac:dyDescent="0.25">
      <c r="A87" s="57"/>
      <c r="B87" s="58"/>
      <c r="C87" s="59"/>
      <c r="D87" s="59"/>
      <c r="E87" s="60"/>
      <c r="F87" s="61"/>
      <c r="G87" s="60"/>
      <c r="H87" s="60"/>
      <c r="I87" s="59"/>
      <c r="J87" s="59"/>
      <c r="K87" s="62"/>
    </row>
    <row r="88" spans="1:11" x14ac:dyDescent="0.25">
      <c r="A88" s="57"/>
      <c r="B88" s="58"/>
      <c r="C88" s="59"/>
      <c r="D88" s="59"/>
      <c r="E88" s="60"/>
      <c r="F88" s="61"/>
      <c r="G88" s="60"/>
      <c r="H88" s="60"/>
      <c r="I88" s="59"/>
      <c r="J88" s="59"/>
      <c r="K88" s="62"/>
    </row>
    <row r="89" spans="1:11" x14ac:dyDescent="0.25">
      <c r="A89" s="57"/>
      <c r="B89" s="58"/>
      <c r="C89" s="59"/>
      <c r="D89" s="59"/>
      <c r="E89" s="60"/>
      <c r="F89" s="61"/>
      <c r="G89" s="60"/>
      <c r="H89" s="60"/>
      <c r="I89" s="59"/>
      <c r="J89" s="59"/>
      <c r="K89" s="62"/>
    </row>
    <row r="90" spans="1:11" x14ac:dyDescent="0.25">
      <c r="A90" s="57"/>
      <c r="B90" s="58"/>
      <c r="C90" s="59"/>
      <c r="D90" s="59"/>
      <c r="E90" s="60"/>
      <c r="F90" s="61"/>
      <c r="G90" s="60"/>
      <c r="H90" s="60"/>
      <c r="I90" s="59"/>
      <c r="J90" s="59"/>
      <c r="K90" s="62"/>
    </row>
    <row r="91" spans="1:11" x14ac:dyDescent="0.25">
      <c r="A91" s="57"/>
      <c r="B91" s="58"/>
      <c r="C91" s="59"/>
      <c r="D91" s="59"/>
      <c r="E91" s="60"/>
      <c r="F91" s="61"/>
      <c r="G91" s="60"/>
      <c r="H91" s="60"/>
      <c r="I91" s="59"/>
      <c r="J91" s="59"/>
      <c r="K91" s="62"/>
    </row>
    <row r="92" spans="1:11" x14ac:dyDescent="0.25">
      <c r="A92" s="57"/>
      <c r="B92" s="58"/>
      <c r="C92" s="59"/>
      <c r="D92" s="59"/>
      <c r="E92" s="60"/>
      <c r="F92" s="61"/>
      <c r="G92" s="60"/>
      <c r="H92" s="60"/>
      <c r="I92" s="59"/>
      <c r="J92" s="59"/>
      <c r="K92" s="62"/>
    </row>
    <row r="93" spans="1:11" x14ac:dyDescent="0.25">
      <c r="A93" s="57"/>
      <c r="B93" s="58"/>
      <c r="C93" s="59"/>
      <c r="D93" s="59"/>
      <c r="E93" s="60"/>
      <c r="F93" s="61"/>
      <c r="G93" s="60"/>
      <c r="H93" s="60"/>
      <c r="I93" s="59"/>
      <c r="J93" s="59"/>
      <c r="K93" s="62"/>
    </row>
    <row r="94" spans="1:11" x14ac:dyDescent="0.25">
      <c r="A94" s="57"/>
      <c r="B94" s="58"/>
      <c r="C94" s="59"/>
      <c r="D94" s="59"/>
      <c r="E94" s="60"/>
      <c r="F94" s="61"/>
      <c r="G94" s="60"/>
      <c r="H94" s="60"/>
      <c r="I94" s="59"/>
      <c r="J94" s="59"/>
      <c r="K94" s="62"/>
    </row>
    <row r="95" spans="1:11" x14ac:dyDescent="0.25">
      <c r="A95" s="57"/>
      <c r="B95" s="58"/>
      <c r="C95" s="59"/>
      <c r="D95" s="59"/>
      <c r="E95" s="60"/>
      <c r="F95" s="61"/>
      <c r="G95" s="60"/>
      <c r="H95" s="60"/>
      <c r="I95" s="59"/>
      <c r="J95" s="59"/>
      <c r="K95" s="62"/>
    </row>
    <row r="96" spans="1:11" x14ac:dyDescent="0.25">
      <c r="A96" s="57"/>
      <c r="B96" s="58"/>
      <c r="C96" s="59"/>
      <c r="D96" s="59"/>
      <c r="E96" s="60"/>
      <c r="F96" s="61"/>
      <c r="G96" s="60"/>
      <c r="H96" s="60"/>
      <c r="I96" s="59"/>
      <c r="J96" s="59"/>
      <c r="K96" s="62"/>
    </row>
    <row r="97" spans="1:11" x14ac:dyDescent="0.25">
      <c r="A97" s="57"/>
      <c r="B97" s="58"/>
      <c r="C97" s="59"/>
      <c r="D97" s="59"/>
      <c r="E97" s="60"/>
      <c r="F97" s="61"/>
      <c r="G97" s="60"/>
      <c r="H97" s="60"/>
      <c r="I97" s="59"/>
      <c r="J97" s="59"/>
      <c r="K97" s="62"/>
    </row>
    <row r="98" spans="1:11" x14ac:dyDescent="0.25">
      <c r="A98" s="57"/>
      <c r="B98" s="58"/>
      <c r="C98" s="59"/>
      <c r="D98" s="59"/>
      <c r="E98" s="60"/>
      <c r="F98" s="61"/>
      <c r="G98" s="60"/>
      <c r="H98" s="60"/>
      <c r="I98" s="59"/>
      <c r="J98" s="59"/>
      <c r="K98" s="62"/>
    </row>
    <row r="99" spans="1:11" x14ac:dyDescent="0.25">
      <c r="A99" s="57"/>
      <c r="B99" s="58"/>
      <c r="C99" s="59"/>
      <c r="D99" s="59"/>
      <c r="E99" s="60"/>
      <c r="F99" s="61"/>
      <c r="G99" s="60"/>
      <c r="H99" s="60"/>
      <c r="I99" s="59"/>
      <c r="J99" s="59"/>
      <c r="K99" s="62"/>
    </row>
    <row r="100" spans="1:11" x14ac:dyDescent="0.25">
      <c r="A100" s="57"/>
      <c r="B100" s="58"/>
      <c r="C100" s="59"/>
      <c r="D100" s="59"/>
      <c r="E100" s="60"/>
      <c r="F100" s="61"/>
      <c r="G100" s="60"/>
      <c r="H100" s="60"/>
      <c r="I100" s="59"/>
      <c r="J100" s="59"/>
      <c r="K100" s="62"/>
    </row>
    <row r="101" spans="1:11" x14ac:dyDescent="0.25">
      <c r="H101" s="60">
        <f>SUM(H2:H100)</f>
        <v>310574699</v>
      </c>
    </row>
  </sheetData>
  <autoFilter ref="A1:O68">
    <filterColumn colId="12">
      <colorFilter dxfId="5"/>
    </filterColumn>
  </autoFilter>
  <conditionalFormatting sqref="B67 B69:B100">
    <cfRule type="duplicateValues" dxfId="4" priority="8"/>
  </conditionalFormatting>
  <conditionalFormatting sqref="B2:B9">
    <cfRule type="duplicateValues" dxfId="3" priority="3"/>
  </conditionalFormatting>
  <conditionalFormatting sqref="B29:B66">
    <cfRule type="duplicateValues" dxfId="2" priority="2"/>
  </conditionalFormatting>
  <conditionalFormatting sqref="B68">
    <cfRule type="duplicateValues" dxfId="1" priority="1"/>
  </conditionalFormatting>
  <conditionalFormatting sqref="B1:B28">
    <cfRule type="duplicateValues" dxfId="0" priority="8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2025-09-12T04:17:42Z</dcterms:modified>
</cp:coreProperties>
</file>