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state="hidden" r:id="rId2"/>
    <sheet name="T06.25" sheetId="28" r:id="rId3"/>
    <sheet name="T05.25" sheetId="27" r:id="rId4"/>
    <sheet name="T04.25" sheetId="26" r:id="rId5"/>
    <sheet name="T03.25" sheetId="25" r:id="rId6"/>
    <sheet name="T02.25" sheetId="23" r:id="rId7"/>
    <sheet name="T01.25" sheetId="22" state="hidden" r:id="rId8"/>
    <sheet name="T12" sheetId="21" state="hidden" r:id="rId9"/>
    <sheet name="T11" sheetId="20" state="hidden" r:id="rId10"/>
    <sheet name="T10" sheetId="19" state="hidden" r:id="rId11"/>
    <sheet name="T09" sheetId="18" state="hidden" r:id="rId12"/>
    <sheet name="T08" sheetId="17" state="hidden" r:id="rId13"/>
    <sheet name="T07" sheetId="16" r:id="rId14"/>
    <sheet name="T06" sheetId="15" state="hidden" r:id="rId15"/>
    <sheet name="T05" sheetId="14" state="hidden" r:id="rId16"/>
    <sheet name="T04" sheetId="12" state="hidden" r:id="rId17"/>
    <sheet name="T03" sheetId="11" state="hidden" r:id="rId18"/>
    <sheet name="T02" sheetId="9" state="hidden" r:id="rId19"/>
    <sheet name="T01" sheetId="8" state="hidden" r:id="rId20"/>
    <sheet name="CK" sheetId="7" r:id="rId21"/>
  </sheets>
  <definedNames>
    <definedName name="_xlnm._FilterDatabase" localSheetId="7" hidden="1">T01.25!$A$1:$J$10</definedName>
    <definedName name="_xlnm._FilterDatabase" localSheetId="6" hidden="1">T02.25!$A$1:$J$13</definedName>
  </definedNames>
  <calcPr calcId="162913"/>
</workbook>
</file>

<file path=xl/calcChain.xml><?xml version="1.0" encoding="utf-8"?>
<calcChain xmlns="http://schemas.openxmlformats.org/spreadsheetml/2006/main"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H11" i="27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<sst xmlns="http://schemas.openxmlformats.org/spreadsheetml/2006/main" count="1075" uniqueCount="165">
  <si>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</si>
  <si>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</si>
  <si>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</si>
  <si>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</si>
  <si>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</si>
  <si>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</si>
  <si>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</si>
  <si>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</si>
  <si>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</si>
  <si>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</si>
  <si>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</si>
  <si>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</si>
  <si>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</si>
  <si>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</si>
  <si>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</si>
  <si>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</si>
  <si>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</si>
  <si>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</si>
  <si>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</si>
  <si>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</si>
  <si>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</si>
  <si>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</si>
  <si>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</si>
  <si>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</si>
  <si>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</si>
  <si>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</si>
  <si>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</si>
  <si>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</si>
  <si>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</si>
  <si>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</si>
  <si>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</si>
  <si>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</si>
  <si>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</si>
  <si>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</si>
  <si>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</si>
  <si>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</si>
  <si>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</si>
  <si>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</si>
  <si>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</si>
  <si>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</si>
  <si>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</si>
  <si>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</si>
  <si>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</si>
  <si>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</si>
  <si>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</si>
  <si>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</si>
  <si>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</si>
  <si>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</si>
  <si>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</si>
  <si>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</si>
  <si>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</si>
  <si>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</si>
  <si>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</si>
  <si>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</si>
  <si>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</si>
  <si>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</si>
  <si>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</si>
  <si>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</si>
  <si>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</si>
  <si>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</si>
  <si>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</si>
  <si>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</si>
  <si>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</si>
  <si>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</si>
  <si>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</si>
  <si>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</si>
  <si>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</si>
  <si>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</si>
  <si>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</si>
  <si>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</si>
  <si>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</si>
  <si>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</si>
  <si>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</si>
  <si>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</si>
  <si>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</si>
  <si>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</si>
  <si>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</si>
  <si>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</si>
  <si>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</si>
  <si>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</si>
  <si>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</si>
  <si>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</si>
  <si>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</si>
  <si>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</si>
  <si>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</si>
  <si>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</si>
  <si>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</si>
  <si>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</si>
  <si>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</si>
  <si>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</si>
  <si>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</si>
  <si>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</si>
  <si>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</si>
  <si>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</si>
  <si>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</si>
  <si>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</si>
  <si>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</si>
  <si>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</si>
  <si>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</si>
  <si>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</si>
  <si>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</si>
  <si>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</si>
  <si>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</si>
  <si>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</si>
  <si>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</si>
  <si>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</si>
  <si>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</si>
  <si>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</si>
  <si>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</si>
  <si>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</si>
  <si>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</si>
  <si>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</si>
  <si>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</si>
  <si>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</si>
  <si>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</si>
  <si>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</si>
  <si>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</si>
  <si>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</si>
  <si>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</si>
  <si>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</si>
  <si>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</si>
  <si>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</si>
  <si>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</si>
  <si>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</si>
  <si>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</si>
  <si>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</si>
  <si>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</si>
  <si>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</si>
  <si>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</si>
  <si>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</si>
  <si>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</si>
  <si>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</si>
  <si>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</si>
  <si>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</si>
  <si>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</si>
  <si>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</si>
  <si>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</si>
  <si>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</si>
  <si>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</si>
  <si>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</si>
  <si>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</si>
  <si>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</si>
  <si>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</si>
  <si>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</si>
  <si>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</si>
  <si>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</si>
  <si>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</si>
  <si>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</si>
  <si>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</si>
  <si>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</si>
  <si>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</si>
  <si>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</si>
  <si>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</si>
  <si>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</si>
  <si>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</si>
  <si>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</si>
  <si>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</si>
  <si>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</si>
  <si>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</si>
  <si>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</si>
  <si>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</si>
  <si>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</si>
  <si>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</si>
  <si>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Công nợ phải thu T06.25</t>
  </si>
  <si>
    <t>Hàng trả T06.25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</si>
</sst>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7" workbookViewId="0">
      <selection activeCell="F7" sqref="F7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4" t="s">
        <v>7</v>
      </c>
      <c r="C1" s="74"/>
      <c r="D1" s="74"/>
      <c r="E1" s="74"/>
      <c r="F1" s="74"/>
      <c r="G1" s="74"/>
      <c r="H1" s="7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28884677.310000002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163</v>
      </c>
      <c r="D4" s="7">
        <v>1433672</v>
      </c>
      <c r="E4" s="7">
        <v>114694</v>
      </c>
      <c r="F4" s="9"/>
      <c r="G4" s="8">
        <v>15484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5" t="s">
        <v>4</v>
      </c>
      <c r="C6" s="76"/>
      <c r="D6" s="13">
        <f>SUM(D4:D5)</f>
        <v>1433672</v>
      </c>
      <c r="E6" s="13">
        <f>SUM(E4:E5)</f>
        <v>114694</v>
      </c>
      <c r="F6" s="13">
        <f>SUM(F4:F5)</f>
        <v>0</v>
      </c>
      <c r="G6" s="13">
        <f>SUM(G4:G5)</f>
        <v>15484</v>
      </c>
      <c r="H6" s="14"/>
      <c r="L6" s="41"/>
    </row>
    <row r="7" spans="2:12" ht="27.2" customHeight="1" x14ac:dyDescent="0.25">
      <c r="B7" s="27"/>
      <c r="C7" s="6" t="s">
        <v>164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5" t="s">
        <v>5</v>
      </c>
      <c r="C9" s="7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>
        <v>13761037</v>
      </c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5" t="s">
        <v>6</v>
      </c>
      <c r="C12" s="76"/>
      <c r="D12" s="15"/>
      <c r="E12" s="15"/>
      <c r="F12" s="12"/>
      <c r="G12" s="14"/>
      <c r="H12" s="16">
        <f>SUM(H10:H11)</f>
        <v>13761037</v>
      </c>
    </row>
    <row r="13" spans="2:12" ht="27.2" customHeight="1" x14ac:dyDescent="0.25">
      <c r="B13" s="77" t="s">
        <v>8</v>
      </c>
      <c r="C13" s="78"/>
      <c r="D13" s="78"/>
      <c r="E13" s="78"/>
      <c r="F13" s="78"/>
      <c r="G13" s="79"/>
      <c r="H13" s="17">
        <f>+D3+D6+E6-G6-H12-F9</f>
        <v>16656522.310000002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16" workbookViewId="0">
      <selection activeCell="H23" sqref="H23"/>
    </sheetView>
  </sheetViews>
  <sheetFormatPr defaultRowHeight="15" x14ac:dyDescent="0.25"/>
  <cols>
    <col min="1" max="1" width="11.7109375" customWidth="1"/>
    <col min="4" max="4" width="55.5703125" bestFit="1" customWidth="1"/>
    <col min="8" max="8" width="11.7109375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68">
        <v>45499</v>
      </c>
      <c r="B2" s="69" t="s">
        <v>60</v>
      </c>
      <c r="C2" s="69" t="s">
        <v>26</v>
      </c>
      <c r="D2" s="69" t="s">
        <v>61</v>
      </c>
      <c r="E2" s="70">
        <v>666348</v>
      </c>
      <c r="F2" s="71" t="s">
        <v>28</v>
      </c>
      <c r="G2" s="70">
        <v>53308</v>
      </c>
      <c r="H2" s="70">
        <v>719656</v>
      </c>
      <c r="I2" s="69" t="s">
        <v>29</v>
      </c>
      <c r="J2" s="69" t="s">
        <v>30</v>
      </c>
    </row>
    <row r="3" spans="1:10" x14ac:dyDescent="0.25">
      <c r="A3" s="61">
        <v>45694</v>
      </c>
      <c r="B3" s="63" t="s">
        <v>114</v>
      </c>
      <c r="C3" s="63" t="s">
        <v>105</v>
      </c>
      <c r="D3" s="63" t="s">
        <v>51</v>
      </c>
      <c r="E3" s="58">
        <v>1551166</v>
      </c>
      <c r="F3" s="60" t="s">
        <v>28</v>
      </c>
      <c r="G3" s="58">
        <v>124093</v>
      </c>
      <c r="H3" s="58">
        <v>1675259</v>
      </c>
      <c r="I3" s="63" t="s">
        <v>29</v>
      </c>
      <c r="J3" s="63" t="s">
        <v>30</v>
      </c>
    </row>
    <row r="4" spans="1:10" x14ac:dyDescent="0.25">
      <c r="A4" s="61">
        <v>45694</v>
      </c>
      <c r="B4" s="63" t="s">
        <v>115</v>
      </c>
      <c r="C4" s="63" t="s">
        <v>105</v>
      </c>
      <c r="D4" s="63" t="s">
        <v>61</v>
      </c>
      <c r="E4" s="58">
        <v>1451335</v>
      </c>
      <c r="F4" s="60" t="s">
        <v>28</v>
      </c>
      <c r="G4" s="58">
        <v>116107</v>
      </c>
      <c r="H4" s="58">
        <v>1567442</v>
      </c>
      <c r="I4" s="63" t="s">
        <v>29</v>
      </c>
      <c r="J4" s="63" t="s">
        <v>30</v>
      </c>
    </row>
    <row r="5" spans="1:10" x14ac:dyDescent="0.25">
      <c r="A5" s="61">
        <v>45707</v>
      </c>
      <c r="B5" s="63" t="s">
        <v>116</v>
      </c>
      <c r="C5" s="63" t="s">
        <v>105</v>
      </c>
      <c r="D5" s="63" t="s">
        <v>84</v>
      </c>
      <c r="E5" s="58">
        <v>870801</v>
      </c>
      <c r="F5" s="60" t="s">
        <v>28</v>
      </c>
      <c r="G5" s="58">
        <v>69664</v>
      </c>
      <c r="H5" s="58">
        <v>940465</v>
      </c>
      <c r="I5" s="63" t="s">
        <v>29</v>
      </c>
      <c r="J5" s="63" t="s">
        <v>30</v>
      </c>
    </row>
    <row r="6" spans="1:10" x14ac:dyDescent="0.25">
      <c r="A6" s="61">
        <v>45710</v>
      </c>
      <c r="B6" s="63" t="s">
        <v>117</v>
      </c>
      <c r="C6" s="63" t="s">
        <v>105</v>
      </c>
      <c r="D6" s="63" t="s">
        <v>99</v>
      </c>
      <c r="E6" s="58">
        <v>537627</v>
      </c>
      <c r="F6" s="60" t="s">
        <v>28</v>
      </c>
      <c r="G6" s="58">
        <v>43010</v>
      </c>
      <c r="H6" s="58">
        <v>580637</v>
      </c>
      <c r="I6" s="63" t="s">
        <v>29</v>
      </c>
      <c r="J6" s="63" t="s">
        <v>30</v>
      </c>
    </row>
    <row r="7" spans="1:10" x14ac:dyDescent="0.25">
      <c r="A7" s="61">
        <v>45715</v>
      </c>
      <c r="B7" s="63" t="s">
        <v>118</v>
      </c>
      <c r="C7" s="63" t="s">
        <v>105</v>
      </c>
      <c r="D7" s="63" t="s">
        <v>84</v>
      </c>
      <c r="E7" s="58">
        <v>870801</v>
      </c>
      <c r="F7" s="60" t="s">
        <v>28</v>
      </c>
      <c r="G7" s="58">
        <v>69664</v>
      </c>
      <c r="H7" s="58">
        <v>940465</v>
      </c>
      <c r="I7" s="63" t="s">
        <v>29</v>
      </c>
      <c r="J7" s="63" t="s">
        <v>30</v>
      </c>
    </row>
    <row r="8" spans="1:10" x14ac:dyDescent="0.25">
      <c r="A8" s="61">
        <v>45715</v>
      </c>
      <c r="B8" s="63" t="s">
        <v>119</v>
      </c>
      <c r="C8" s="63" t="s">
        <v>105</v>
      </c>
      <c r="D8" s="63" t="s">
        <v>61</v>
      </c>
      <c r="E8" s="58">
        <v>528890</v>
      </c>
      <c r="F8" s="60" t="s">
        <v>28</v>
      </c>
      <c r="G8" s="58">
        <v>42311</v>
      </c>
      <c r="H8" s="58">
        <v>571201</v>
      </c>
      <c r="I8" s="63" t="s">
        <v>29</v>
      </c>
      <c r="J8" s="63" t="s">
        <v>30</v>
      </c>
    </row>
    <row r="9" spans="1:10" x14ac:dyDescent="0.25">
      <c r="A9" s="61">
        <v>45715</v>
      </c>
      <c r="B9" s="63" t="s">
        <v>120</v>
      </c>
      <c r="C9" s="63" t="s">
        <v>105</v>
      </c>
      <c r="D9" s="63" t="s">
        <v>61</v>
      </c>
      <c r="E9" s="58">
        <v>553467</v>
      </c>
      <c r="F9" s="60" t="s">
        <v>28</v>
      </c>
      <c r="G9" s="58">
        <v>44277</v>
      </c>
      <c r="H9" s="58">
        <v>597744</v>
      </c>
      <c r="I9" s="63" t="s">
        <v>29</v>
      </c>
      <c r="J9" s="63" t="s">
        <v>30</v>
      </c>
    </row>
    <row r="10" spans="1:10" x14ac:dyDescent="0.25">
      <c r="A10" s="61">
        <v>45715</v>
      </c>
      <c r="B10" s="63" t="s">
        <v>121</v>
      </c>
      <c r="C10" s="63" t="s">
        <v>105</v>
      </c>
      <c r="D10" s="63" t="s">
        <v>99</v>
      </c>
      <c r="E10" s="58">
        <v>870801</v>
      </c>
      <c r="F10" s="60" t="s">
        <v>28</v>
      </c>
      <c r="G10" s="58">
        <v>69664</v>
      </c>
      <c r="H10" s="58">
        <v>940465</v>
      </c>
      <c r="I10" s="63" t="s">
        <v>29</v>
      </c>
      <c r="J10" s="63" t="s">
        <v>30</v>
      </c>
    </row>
    <row r="11" spans="1:10" x14ac:dyDescent="0.25">
      <c r="A11" s="61">
        <v>45716</v>
      </c>
      <c r="B11" s="63" t="s">
        <v>122</v>
      </c>
      <c r="C11" s="63" t="s">
        <v>105</v>
      </c>
      <c r="D11" s="63" t="s">
        <v>51</v>
      </c>
      <c r="E11" s="58">
        <v>870801</v>
      </c>
      <c r="F11" s="60" t="s">
        <v>28</v>
      </c>
      <c r="G11" s="58">
        <v>69664</v>
      </c>
      <c r="H11" s="58">
        <v>940465</v>
      </c>
      <c r="I11" s="63" t="s">
        <v>29</v>
      </c>
      <c r="J11" s="63" t="s">
        <v>30</v>
      </c>
    </row>
    <row r="12" spans="1:10" x14ac:dyDescent="0.25">
      <c r="A12" s="61">
        <v>45716</v>
      </c>
      <c r="B12" s="63" t="s">
        <v>123</v>
      </c>
      <c r="C12" s="63" t="s">
        <v>105</v>
      </c>
      <c r="D12" s="63" t="s">
        <v>124</v>
      </c>
      <c r="E12" s="58">
        <v>870801</v>
      </c>
      <c r="F12" s="60" t="s">
        <v>28</v>
      </c>
      <c r="G12" s="58">
        <v>69664</v>
      </c>
      <c r="H12" s="58">
        <v>940465</v>
      </c>
      <c r="I12" s="63" t="s">
        <v>29</v>
      </c>
      <c r="J12" s="63" t="s">
        <v>30</v>
      </c>
    </row>
    <row r="13" spans="1:10" x14ac:dyDescent="0.25">
      <c r="A13" s="57"/>
      <c r="B13" s="62"/>
      <c r="C13" s="62"/>
      <c r="D13" s="63" t="s">
        <v>125</v>
      </c>
      <c r="E13" s="58">
        <v>-89764.900000000009</v>
      </c>
      <c r="F13" s="60" t="s">
        <v>28</v>
      </c>
      <c r="G13" s="58">
        <v>-7181.1920000000009</v>
      </c>
      <c r="H13" s="58">
        <v>-96946.092000000004</v>
      </c>
      <c r="I13" s="63" t="s">
        <v>29</v>
      </c>
      <c r="J13" s="63" t="s">
        <v>30</v>
      </c>
    </row>
    <row r="14" spans="1:10" x14ac:dyDescent="0.25">
      <c r="A14" s="61">
        <v>45717</v>
      </c>
      <c r="B14" s="63" t="s">
        <v>127</v>
      </c>
      <c r="C14" s="63" t="s">
        <v>105</v>
      </c>
      <c r="D14" s="63" t="s">
        <v>49</v>
      </c>
      <c r="E14" s="58">
        <v>537627</v>
      </c>
      <c r="F14" s="60" t="s">
        <v>28</v>
      </c>
      <c r="G14" s="58">
        <v>43010</v>
      </c>
      <c r="H14" s="58">
        <v>580637</v>
      </c>
      <c r="I14" s="63" t="s">
        <v>29</v>
      </c>
      <c r="J14" s="63" t="s">
        <v>30</v>
      </c>
    </row>
    <row r="15" spans="1:10" x14ac:dyDescent="0.25">
      <c r="A15" s="61">
        <v>45717</v>
      </c>
      <c r="B15" s="63" t="s">
        <v>128</v>
      </c>
      <c r="C15" s="63" t="s">
        <v>105</v>
      </c>
      <c r="D15" s="63" t="s">
        <v>79</v>
      </c>
      <c r="E15" s="58">
        <v>870801</v>
      </c>
      <c r="F15" s="60" t="s">
        <v>28</v>
      </c>
      <c r="G15" s="58">
        <v>69664</v>
      </c>
      <c r="H15" s="58">
        <v>940465</v>
      </c>
      <c r="I15" s="63" t="s">
        <v>29</v>
      </c>
      <c r="J15" s="63" t="s">
        <v>30</v>
      </c>
    </row>
    <row r="16" spans="1:10" x14ac:dyDescent="0.25">
      <c r="A16" s="61">
        <v>45733</v>
      </c>
      <c r="B16" s="63" t="s">
        <v>129</v>
      </c>
      <c r="C16" s="63" t="s">
        <v>105</v>
      </c>
      <c r="D16" s="63" t="s">
        <v>49</v>
      </c>
      <c r="E16" s="58">
        <v>553467</v>
      </c>
      <c r="F16" s="60" t="s">
        <v>28</v>
      </c>
      <c r="G16" s="58">
        <v>44277</v>
      </c>
      <c r="H16" s="58">
        <v>597744</v>
      </c>
      <c r="I16" s="63" t="s">
        <v>29</v>
      </c>
      <c r="J16" s="63" t="s">
        <v>30</v>
      </c>
    </row>
    <row r="17" spans="1:10" x14ac:dyDescent="0.25">
      <c r="A17" s="61">
        <v>45736</v>
      </c>
      <c r="B17" s="63" t="s">
        <v>130</v>
      </c>
      <c r="C17" s="63" t="s">
        <v>105</v>
      </c>
      <c r="D17" s="63" t="s">
        <v>79</v>
      </c>
      <c r="E17" s="58">
        <v>775979</v>
      </c>
      <c r="F17" s="60" t="s">
        <v>28</v>
      </c>
      <c r="G17" s="58">
        <v>62078</v>
      </c>
      <c r="H17" s="58">
        <v>838057</v>
      </c>
      <c r="I17" s="63" t="s">
        <v>29</v>
      </c>
      <c r="J17" s="63" t="s">
        <v>30</v>
      </c>
    </row>
    <row r="18" spans="1:10" x14ac:dyDescent="0.25">
      <c r="A18" s="61">
        <v>45737</v>
      </c>
      <c r="B18" s="63" t="s">
        <v>131</v>
      </c>
      <c r="C18" s="63" t="s">
        <v>105</v>
      </c>
      <c r="D18" s="63" t="s">
        <v>99</v>
      </c>
      <c r="E18" s="58">
        <v>1075254</v>
      </c>
      <c r="F18" s="60" t="s">
        <v>28</v>
      </c>
      <c r="G18" s="58">
        <v>86020</v>
      </c>
      <c r="H18" s="58">
        <v>1161274</v>
      </c>
      <c r="I18" s="63" t="s">
        <v>29</v>
      </c>
      <c r="J18" s="63" t="s">
        <v>30</v>
      </c>
    </row>
    <row r="19" spans="1:10" x14ac:dyDescent="0.25">
      <c r="A19" s="61">
        <v>45737</v>
      </c>
      <c r="B19" s="63" t="s">
        <v>132</v>
      </c>
      <c r="C19" s="63" t="s">
        <v>105</v>
      </c>
      <c r="D19" s="63" t="s">
        <v>61</v>
      </c>
      <c r="E19" s="58">
        <v>741684</v>
      </c>
      <c r="F19" s="60" t="s">
        <v>28</v>
      </c>
      <c r="G19" s="58">
        <v>59335</v>
      </c>
      <c r="H19" s="58">
        <v>801019</v>
      </c>
      <c r="I19" s="63" t="s">
        <v>29</v>
      </c>
      <c r="J19" s="63" t="s">
        <v>30</v>
      </c>
    </row>
    <row r="20" spans="1:10" x14ac:dyDescent="0.25">
      <c r="A20" s="61">
        <v>45738</v>
      </c>
      <c r="B20" s="63" t="s">
        <v>133</v>
      </c>
      <c r="C20" s="63" t="s">
        <v>105</v>
      </c>
      <c r="D20" s="63" t="s">
        <v>99</v>
      </c>
      <c r="E20" s="58">
        <v>666348</v>
      </c>
      <c r="F20" s="60" t="s">
        <v>28</v>
      </c>
      <c r="G20" s="58">
        <v>53308</v>
      </c>
      <c r="H20" s="58">
        <v>719656</v>
      </c>
      <c r="I20" s="63" t="s">
        <v>29</v>
      </c>
      <c r="J20" s="63" t="s">
        <v>30</v>
      </c>
    </row>
    <row r="21" spans="1:10" x14ac:dyDescent="0.25">
      <c r="A21" s="61">
        <v>45744</v>
      </c>
      <c r="B21" s="63" t="s">
        <v>134</v>
      </c>
      <c r="C21" s="63" t="s">
        <v>105</v>
      </c>
      <c r="D21" s="63" t="s">
        <v>93</v>
      </c>
      <c r="E21" s="58">
        <v>648685</v>
      </c>
      <c r="F21" s="60" t="s">
        <v>28</v>
      </c>
      <c r="G21" s="58">
        <v>51895</v>
      </c>
      <c r="H21" s="58">
        <v>700580</v>
      </c>
      <c r="I21" s="63" t="s">
        <v>29</v>
      </c>
      <c r="J21" s="63" t="s">
        <v>30</v>
      </c>
    </row>
    <row r="22" spans="1:10" x14ac:dyDescent="0.25">
      <c r="A22" s="57"/>
      <c r="B22" s="62"/>
      <c r="C22" s="62"/>
      <c r="D22" s="63" t="s">
        <v>136</v>
      </c>
      <c r="E22" s="58">
        <v>-58698.450000000004</v>
      </c>
      <c r="F22" s="60" t="s">
        <v>28</v>
      </c>
      <c r="G22" s="58">
        <v>-4695.8760000000002</v>
      </c>
      <c r="H22" s="58">
        <v>-63394.326000000001</v>
      </c>
      <c r="I22" s="63" t="s">
        <v>29</v>
      </c>
      <c r="J22" s="63" t="s">
        <v>30</v>
      </c>
    </row>
    <row r="23" spans="1:10" x14ac:dyDescent="0.25">
      <c r="A23" s="61">
        <v>45751</v>
      </c>
      <c r="B23" s="63" t="s">
        <v>137</v>
      </c>
      <c r="C23" s="63" t="s">
        <v>105</v>
      </c>
      <c r="D23" s="63" t="s">
        <v>79</v>
      </c>
      <c r="E23" s="58">
        <v>609194</v>
      </c>
      <c r="F23" s="60" t="s">
        <v>28</v>
      </c>
      <c r="G23" s="58">
        <v>48736</v>
      </c>
      <c r="H23" s="58">
        <v>657930</v>
      </c>
      <c r="I23" s="63" t="s">
        <v>29</v>
      </c>
      <c r="J23" s="63" t="s">
        <v>30</v>
      </c>
    </row>
    <row r="24" spans="1:10" x14ac:dyDescent="0.25">
      <c r="A24" s="61">
        <v>45751</v>
      </c>
      <c r="B24" s="63" t="s">
        <v>138</v>
      </c>
      <c r="C24" s="63" t="s">
        <v>105</v>
      </c>
      <c r="D24" s="63" t="s">
        <v>61</v>
      </c>
      <c r="E24" s="58">
        <v>480432</v>
      </c>
      <c r="F24" s="60" t="s">
        <v>28</v>
      </c>
      <c r="G24" s="58">
        <v>38435</v>
      </c>
      <c r="H24" s="58">
        <v>518867</v>
      </c>
      <c r="I24" s="63" t="s">
        <v>29</v>
      </c>
      <c r="J24" s="63" t="s">
        <v>30</v>
      </c>
    </row>
    <row r="25" spans="1:10" x14ac:dyDescent="0.25">
      <c r="A25" s="61">
        <v>45755</v>
      </c>
      <c r="B25" s="63" t="s">
        <v>139</v>
      </c>
      <c r="C25" s="63" t="s">
        <v>105</v>
      </c>
      <c r="D25" s="63" t="s">
        <v>49</v>
      </c>
      <c r="E25" s="58">
        <v>759743</v>
      </c>
      <c r="F25" s="60" t="s">
        <v>28</v>
      </c>
      <c r="G25" s="58">
        <v>60779</v>
      </c>
      <c r="H25" s="58">
        <v>820522</v>
      </c>
      <c r="I25" s="63" t="s">
        <v>29</v>
      </c>
      <c r="J25" s="63" t="s">
        <v>30</v>
      </c>
    </row>
    <row r="26" spans="1:10" x14ac:dyDescent="0.25">
      <c r="A26" s="61">
        <v>45755</v>
      </c>
      <c r="B26" s="63" t="s">
        <v>140</v>
      </c>
      <c r="C26" s="63" t="s">
        <v>105</v>
      </c>
      <c r="D26" s="63" t="s">
        <v>49</v>
      </c>
      <c r="E26" s="58">
        <v>537627</v>
      </c>
      <c r="F26" s="60" t="s">
        <v>28</v>
      </c>
      <c r="G26" s="58">
        <v>43010</v>
      </c>
      <c r="H26" s="58">
        <v>580637</v>
      </c>
      <c r="I26" s="63" t="s">
        <v>29</v>
      </c>
      <c r="J26" s="63" t="s">
        <v>30</v>
      </c>
    </row>
    <row r="27" spans="1:10" x14ac:dyDescent="0.25">
      <c r="A27" s="61">
        <v>45756</v>
      </c>
      <c r="B27" s="63" t="s">
        <v>141</v>
      </c>
      <c r="C27" s="63" t="s">
        <v>105</v>
      </c>
      <c r="D27" s="63" t="s">
        <v>51</v>
      </c>
      <c r="E27" s="58">
        <v>664525</v>
      </c>
      <c r="F27" s="60" t="s">
        <v>28</v>
      </c>
      <c r="G27" s="58">
        <v>53162</v>
      </c>
      <c r="H27" s="58">
        <v>717687</v>
      </c>
      <c r="I27" s="63" t="s">
        <v>29</v>
      </c>
      <c r="J27" s="63" t="s">
        <v>30</v>
      </c>
    </row>
    <row r="28" spans="1:10" x14ac:dyDescent="0.25">
      <c r="A28" s="61">
        <v>45758</v>
      </c>
      <c r="B28" s="63" t="s">
        <v>142</v>
      </c>
      <c r="C28" s="63" t="s">
        <v>105</v>
      </c>
      <c r="D28" s="63" t="s">
        <v>61</v>
      </c>
      <c r="E28" s="58">
        <v>1106934</v>
      </c>
      <c r="F28" s="60" t="s">
        <v>28</v>
      </c>
      <c r="G28" s="58">
        <v>88555</v>
      </c>
      <c r="H28" s="58">
        <v>1195489</v>
      </c>
      <c r="I28" s="63" t="s">
        <v>29</v>
      </c>
      <c r="J28" s="63" t="s">
        <v>30</v>
      </c>
    </row>
    <row r="29" spans="1:10" x14ac:dyDescent="0.25">
      <c r="A29" s="61">
        <v>45761</v>
      </c>
      <c r="B29" s="63" t="s">
        <v>143</v>
      </c>
      <c r="C29" s="63" t="s">
        <v>105</v>
      </c>
      <c r="D29" s="63" t="s">
        <v>51</v>
      </c>
      <c r="E29" s="58">
        <v>704148</v>
      </c>
      <c r="F29" s="60" t="s">
        <v>28</v>
      </c>
      <c r="G29" s="58">
        <v>56332</v>
      </c>
      <c r="H29" s="58">
        <v>760480</v>
      </c>
      <c r="I29" s="63" t="s">
        <v>29</v>
      </c>
      <c r="J29" s="63" t="s">
        <v>30</v>
      </c>
    </row>
    <row r="30" spans="1:10" x14ac:dyDescent="0.25">
      <c r="A30" s="61">
        <v>45766</v>
      </c>
      <c r="B30" s="63" t="s">
        <v>144</v>
      </c>
      <c r="C30" s="63" t="s">
        <v>105</v>
      </c>
      <c r="D30" s="63" t="s">
        <v>51</v>
      </c>
      <c r="E30" s="58">
        <v>741684</v>
      </c>
      <c r="F30" s="60" t="s">
        <v>28</v>
      </c>
      <c r="G30" s="58">
        <v>59335</v>
      </c>
      <c r="H30" s="58">
        <v>801019</v>
      </c>
      <c r="I30" s="63" t="s">
        <v>29</v>
      </c>
      <c r="J30" s="63" t="s">
        <v>30</v>
      </c>
    </row>
    <row r="31" spans="1:10" x14ac:dyDescent="0.25">
      <c r="A31" s="61">
        <v>45775</v>
      </c>
      <c r="B31" s="63" t="s">
        <v>145</v>
      </c>
      <c r="C31" s="63" t="s">
        <v>105</v>
      </c>
      <c r="D31" s="63" t="s">
        <v>61</v>
      </c>
      <c r="E31" s="58">
        <v>908469</v>
      </c>
      <c r="F31" s="60" t="s">
        <v>28</v>
      </c>
      <c r="G31" s="58">
        <v>72678</v>
      </c>
      <c r="H31" s="58">
        <v>981147</v>
      </c>
      <c r="I31" s="63" t="s">
        <v>29</v>
      </c>
      <c r="J31" s="63" t="s">
        <v>30</v>
      </c>
    </row>
    <row r="32" spans="1:10" x14ac:dyDescent="0.25">
      <c r="A32" s="57"/>
      <c r="B32" s="62"/>
      <c r="C32" s="62"/>
      <c r="D32" s="63" t="s">
        <v>146</v>
      </c>
      <c r="E32" s="58">
        <v>-65127.560000000005</v>
      </c>
      <c r="F32" s="60" t="s">
        <v>28</v>
      </c>
      <c r="G32" s="58">
        <v>-5210.2048000000004</v>
      </c>
      <c r="H32" s="58">
        <v>-70337.764800000004</v>
      </c>
      <c r="I32" s="63" t="s">
        <v>29</v>
      </c>
      <c r="J32" s="63" t="s">
        <v>30</v>
      </c>
    </row>
    <row r="33" spans="1:10" x14ac:dyDescent="0.25">
      <c r="A33" s="61">
        <v>45784</v>
      </c>
      <c r="B33" s="63" t="s">
        <v>148</v>
      </c>
      <c r="C33" s="63" t="s">
        <v>105</v>
      </c>
      <c r="D33" s="63" t="s">
        <v>79</v>
      </c>
      <c r="E33" s="58">
        <v>571699</v>
      </c>
      <c r="F33" s="60" t="s">
        <v>28</v>
      </c>
      <c r="G33" s="58">
        <v>45736</v>
      </c>
      <c r="H33" s="58">
        <v>617435</v>
      </c>
      <c r="I33" s="63" t="s">
        <v>29</v>
      </c>
      <c r="J33" s="63" t="s">
        <v>30</v>
      </c>
    </row>
    <row r="34" spans="1:10" x14ac:dyDescent="0.25">
      <c r="A34" s="61">
        <v>45786</v>
      </c>
      <c r="B34" s="63" t="s">
        <v>149</v>
      </c>
      <c r="C34" s="63" t="s">
        <v>105</v>
      </c>
      <c r="D34" s="63" t="s">
        <v>61</v>
      </c>
      <c r="E34" s="58">
        <v>716836</v>
      </c>
      <c r="F34" s="60" t="s">
        <v>28</v>
      </c>
      <c r="G34" s="58">
        <v>57347</v>
      </c>
      <c r="H34" s="58">
        <v>774183</v>
      </c>
      <c r="I34" s="63" t="s">
        <v>29</v>
      </c>
      <c r="J34" s="63" t="s">
        <v>30</v>
      </c>
    </row>
    <row r="35" spans="1:10" x14ac:dyDescent="0.25">
      <c r="A35" s="61">
        <v>45787</v>
      </c>
      <c r="B35" s="63" t="s">
        <v>150</v>
      </c>
      <c r="C35" s="63" t="s">
        <v>105</v>
      </c>
      <c r="D35" s="63" t="s">
        <v>49</v>
      </c>
      <c r="E35" s="58">
        <v>684489</v>
      </c>
      <c r="F35" s="60" t="s">
        <v>28</v>
      </c>
      <c r="G35" s="58">
        <v>54759</v>
      </c>
      <c r="H35" s="58">
        <v>739248</v>
      </c>
      <c r="I35" s="63" t="s">
        <v>29</v>
      </c>
      <c r="J35" s="63" t="s">
        <v>30</v>
      </c>
    </row>
    <row r="36" spans="1:10" x14ac:dyDescent="0.25">
      <c r="A36" s="61">
        <v>45791</v>
      </c>
      <c r="B36" s="63" t="s">
        <v>151</v>
      </c>
      <c r="C36" s="63" t="s">
        <v>105</v>
      </c>
      <c r="D36" s="63" t="s">
        <v>49</v>
      </c>
      <c r="E36" s="58">
        <v>896045</v>
      </c>
      <c r="F36" s="60" t="s">
        <v>28</v>
      </c>
      <c r="G36" s="58">
        <v>71684</v>
      </c>
      <c r="H36" s="58">
        <v>967729</v>
      </c>
      <c r="I36" s="63" t="s">
        <v>29</v>
      </c>
      <c r="J36" s="63" t="s">
        <v>30</v>
      </c>
    </row>
    <row r="37" spans="1:10" x14ac:dyDescent="0.25">
      <c r="A37" s="61">
        <v>45791</v>
      </c>
      <c r="B37" s="63" t="s">
        <v>152</v>
      </c>
      <c r="C37" s="63" t="s">
        <v>105</v>
      </c>
      <c r="D37" s="63" t="s">
        <v>84</v>
      </c>
      <c r="E37" s="58">
        <v>494456</v>
      </c>
      <c r="F37" s="60" t="s">
        <v>28</v>
      </c>
      <c r="G37" s="58">
        <v>39556</v>
      </c>
      <c r="H37" s="58">
        <v>534012</v>
      </c>
      <c r="I37" s="63" t="s">
        <v>29</v>
      </c>
      <c r="J37" s="63" t="s">
        <v>30</v>
      </c>
    </row>
    <row r="38" spans="1:10" x14ac:dyDescent="0.25">
      <c r="A38" s="61">
        <v>45791</v>
      </c>
      <c r="B38" s="63" t="s">
        <v>153</v>
      </c>
      <c r="C38" s="63" t="s">
        <v>105</v>
      </c>
      <c r="D38" s="63" t="s">
        <v>61</v>
      </c>
      <c r="E38" s="58">
        <v>641318</v>
      </c>
      <c r="F38" s="60" t="s">
        <v>28</v>
      </c>
      <c r="G38" s="58">
        <v>51305</v>
      </c>
      <c r="H38" s="58">
        <v>692623</v>
      </c>
      <c r="I38" s="63" t="s">
        <v>29</v>
      </c>
      <c r="J38" s="63" t="s">
        <v>30</v>
      </c>
    </row>
    <row r="39" spans="1:10" x14ac:dyDescent="0.25">
      <c r="A39" s="61">
        <v>45798</v>
      </c>
      <c r="B39" s="63" t="s">
        <v>154</v>
      </c>
      <c r="C39" s="63" t="s">
        <v>105</v>
      </c>
      <c r="D39" s="63" t="s">
        <v>51</v>
      </c>
      <c r="E39" s="58">
        <v>440586</v>
      </c>
      <c r="F39" s="60" t="s">
        <v>28</v>
      </c>
      <c r="G39" s="58">
        <v>35247</v>
      </c>
      <c r="H39" s="58">
        <v>475833</v>
      </c>
      <c r="I39" s="63" t="s">
        <v>29</v>
      </c>
      <c r="J39" s="63" t="s">
        <v>30</v>
      </c>
    </row>
    <row r="40" spans="1:10" x14ac:dyDescent="0.25">
      <c r="A40" s="61">
        <v>45799</v>
      </c>
      <c r="B40" s="63" t="s">
        <v>155</v>
      </c>
      <c r="C40" s="63" t="s">
        <v>105</v>
      </c>
      <c r="D40" s="63" t="s">
        <v>49</v>
      </c>
      <c r="E40" s="58">
        <v>537627</v>
      </c>
      <c r="F40" s="60" t="s">
        <v>28</v>
      </c>
      <c r="G40" s="58">
        <v>43010</v>
      </c>
      <c r="H40" s="58">
        <v>580637</v>
      </c>
      <c r="I40" s="63" t="s">
        <v>29</v>
      </c>
      <c r="J40" s="63" t="s">
        <v>30</v>
      </c>
    </row>
    <row r="41" spans="1:10" x14ac:dyDescent="0.25">
      <c r="A41" s="57"/>
      <c r="B41" s="62"/>
      <c r="C41" s="62"/>
      <c r="D41" s="63" t="s">
        <v>156</v>
      </c>
      <c r="E41" s="58">
        <v>-49179.284399999997</v>
      </c>
      <c r="F41" s="60" t="s">
        <v>28</v>
      </c>
      <c r="G41" s="58">
        <v>-3934.342752</v>
      </c>
      <c r="H41" s="58">
        <v>-53113.627151999994</v>
      </c>
      <c r="I41" s="63" t="s">
        <v>29</v>
      </c>
      <c r="J41" s="63" t="s">
        <v>30</v>
      </c>
    </row>
    <row r="42" spans="1:10" x14ac:dyDescent="0.25">
      <c r="A42" s="61">
        <v>45826</v>
      </c>
      <c r="B42" s="63" t="s">
        <v>158</v>
      </c>
      <c r="C42" s="63" t="s">
        <v>105</v>
      </c>
      <c r="D42" s="63" t="s">
        <v>159</v>
      </c>
      <c r="E42" s="58">
        <v>896045</v>
      </c>
      <c r="F42" s="60" t="s">
        <v>28</v>
      </c>
      <c r="G42" s="58">
        <v>71684</v>
      </c>
      <c r="H42" s="58">
        <f>+E42+G42</f>
        <v>967729</v>
      </c>
      <c r="I42" s="63" t="s">
        <v>29</v>
      </c>
      <c r="J42" s="63" t="s">
        <v>30</v>
      </c>
    </row>
    <row r="43" spans="1:10" x14ac:dyDescent="0.25">
      <c r="A43" s="61">
        <v>45828</v>
      </c>
      <c r="B43" s="63" t="s">
        <v>160</v>
      </c>
      <c r="C43" s="63" t="s">
        <v>105</v>
      </c>
      <c r="D43" s="63" t="s">
        <v>161</v>
      </c>
      <c r="E43" s="58">
        <v>537627</v>
      </c>
      <c r="F43" s="60" t="s">
        <v>28</v>
      </c>
      <c r="G43" s="58">
        <v>43010</v>
      </c>
      <c r="H43" s="58">
        <f t="shared" ref="H43" si="0">+E43+G43</f>
        <v>580637</v>
      </c>
      <c r="I43" s="63" t="s">
        <v>29</v>
      </c>
      <c r="J43" s="63" t="s">
        <v>30</v>
      </c>
    </row>
    <row r="44" spans="1:10" x14ac:dyDescent="0.25">
      <c r="A44" s="57"/>
      <c r="B44" s="62"/>
      <c r="C44" s="62"/>
      <c r="D44" s="63" t="s">
        <v>162</v>
      </c>
      <c r="E44" s="58">
        <f>-1%*SUM(E42:E43)</f>
        <v>-14336.720000000001</v>
      </c>
      <c r="F44" s="60" t="s">
        <v>28</v>
      </c>
      <c r="G44" s="58">
        <f>+E44*F44</f>
        <v>-1146.9376000000002</v>
      </c>
      <c r="H44" s="58">
        <f>+E44+G44</f>
        <v>-15483.657600000002</v>
      </c>
      <c r="I44" s="63" t="s">
        <v>29</v>
      </c>
      <c r="J44" s="63" t="s">
        <v>30</v>
      </c>
    </row>
    <row r="45" spans="1:10" x14ac:dyDescent="0.25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0" t="s">
        <v>15</v>
      </c>
      <c r="B1" s="80"/>
    </row>
    <row r="2" spans="1:5" ht="15.75" hidden="1" x14ac:dyDescent="0.25">
      <c r="A2" t="s">
        <v>9</v>
      </c>
      <c r="B2" s="81">
        <v>2471724</v>
      </c>
      <c r="C2" s="8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3">
        <f>+B2-C3-C4</f>
        <v>2447006.7599999998</v>
      </c>
      <c r="C5" s="84"/>
      <c r="D5" s="37"/>
    </row>
    <row r="6" spans="1:5" hidden="1" x14ac:dyDescent="0.25"/>
    <row r="7" spans="1:5" hidden="1" x14ac:dyDescent="0.25">
      <c r="A7" s="80" t="s">
        <v>35</v>
      </c>
      <c r="B7" s="80"/>
    </row>
    <row r="8" spans="1:5" ht="15.75" hidden="1" x14ac:dyDescent="0.25">
      <c r="A8" t="s">
        <v>9</v>
      </c>
      <c r="B8" s="81">
        <v>2483279</v>
      </c>
      <c r="C8" s="8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3">
        <f>+B8-C9-C10</f>
        <v>2458446.21</v>
      </c>
      <c r="C11" s="84"/>
      <c r="D11" s="37"/>
    </row>
    <row r="12" spans="1:5" hidden="1" x14ac:dyDescent="0.25"/>
    <row r="13" spans="1:5" hidden="1" x14ac:dyDescent="0.25">
      <c r="A13" s="80" t="s">
        <v>46</v>
      </c>
      <c r="B13" s="80"/>
    </row>
    <row r="14" spans="1:5" ht="15.75" hidden="1" x14ac:dyDescent="0.25">
      <c r="A14" t="s">
        <v>9</v>
      </c>
      <c r="B14" s="81">
        <v>9837819</v>
      </c>
      <c r="C14" s="8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3">
        <f>+B14-C15-C16</f>
        <v>9739440.8099999987</v>
      </c>
      <c r="C17" s="84"/>
      <c r="D17" s="37"/>
    </row>
    <row r="18" spans="1:4" hidden="1" x14ac:dyDescent="0.25"/>
    <row r="19" spans="1:4" hidden="1" x14ac:dyDescent="0.25">
      <c r="A19" s="80" t="s">
        <v>52</v>
      </c>
      <c r="B19" s="80"/>
    </row>
    <row r="20" spans="1:4" ht="15.75" hidden="1" x14ac:dyDescent="0.25">
      <c r="A20" t="s">
        <v>9</v>
      </c>
      <c r="B20" s="81">
        <v>3703396</v>
      </c>
      <c r="C20" s="8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3">
        <f>+B20-C21-C22</f>
        <v>3666362.04</v>
      </c>
      <c r="C23" s="84"/>
      <c r="D23" s="37"/>
    </row>
    <row r="25" spans="1:4" x14ac:dyDescent="0.25">
      <c r="A25" s="80" t="s">
        <v>58</v>
      </c>
      <c r="B25" s="80"/>
      <c r="C25" s="62"/>
      <c r="D25" s="62"/>
    </row>
    <row r="26" spans="1:4" ht="15.75" x14ac:dyDescent="0.25">
      <c r="A26" s="62" t="s">
        <v>9</v>
      </c>
      <c r="B26" s="81">
        <v>5461994</v>
      </c>
      <c r="C26" s="8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3">
        <f>+B26-C27-C28</f>
        <v>5407374.0600000005</v>
      </c>
      <c r="C29" s="84"/>
      <c r="D29" s="37"/>
    </row>
    <row r="31" spans="1:4" x14ac:dyDescent="0.25">
      <c r="A31" s="80" t="s">
        <v>62</v>
      </c>
      <c r="B31" s="80"/>
      <c r="C31" s="62"/>
      <c r="D31" s="62"/>
    </row>
    <row r="32" spans="1:4" ht="15.75" x14ac:dyDescent="0.25">
      <c r="A32" s="62" t="s">
        <v>9</v>
      </c>
      <c r="B32" s="81">
        <v>2834093</v>
      </c>
      <c r="C32" s="8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3">
        <f>+B32-C33-C34</f>
        <v>2805752.0700000003</v>
      </c>
      <c r="C35" s="84"/>
      <c r="D35" s="37"/>
    </row>
    <row r="37" spans="1:4" x14ac:dyDescent="0.25">
      <c r="A37" s="80" t="s">
        <v>69</v>
      </c>
      <c r="B37" s="80"/>
      <c r="C37" s="62"/>
      <c r="D37" s="62"/>
    </row>
    <row r="38" spans="1:4" ht="15.75" x14ac:dyDescent="0.25">
      <c r="A38" s="62" t="s">
        <v>9</v>
      </c>
      <c r="B38" s="81">
        <v>11161585</v>
      </c>
      <c r="C38" s="82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3">
        <f>+B38-C39-C40</f>
        <v>11049969.149999999</v>
      </c>
      <c r="C41" s="84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0" t="s">
        <v>73</v>
      </c>
      <c r="B43" s="80"/>
      <c r="C43" s="62"/>
      <c r="D43" s="62"/>
    </row>
    <row r="44" spans="1:4" ht="15.75" x14ac:dyDescent="0.25">
      <c r="A44" s="62" t="s">
        <v>9</v>
      </c>
      <c r="B44" s="81">
        <v>3349998</v>
      </c>
      <c r="C44" s="82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3">
        <f>+B44-C45-C46</f>
        <v>3316498.0199999996</v>
      </c>
      <c r="C47" s="84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0" t="s">
        <v>86</v>
      </c>
      <c r="B49" s="80"/>
      <c r="C49" s="62"/>
      <c r="D49" s="62"/>
    </row>
    <row r="50" spans="1:4" ht="15.75" x14ac:dyDescent="0.25">
      <c r="A50" s="62" t="s">
        <v>9</v>
      </c>
      <c r="B50" s="81">
        <v>9532685</v>
      </c>
      <c r="C50" s="82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3">
        <f>+B50-C51-C52</f>
        <v>9437358.1499999985</v>
      </c>
      <c r="C53" s="84"/>
      <c r="D53" s="37"/>
    </row>
    <row r="55" spans="1:4" s="62" customFormat="1" x14ac:dyDescent="0.25">
      <c r="A55" s="80" t="s">
        <v>95</v>
      </c>
      <c r="B55" s="80"/>
    </row>
    <row r="56" spans="1:4" s="62" customFormat="1" ht="15.75" x14ac:dyDescent="0.25">
      <c r="A56" s="62" t="s">
        <v>9</v>
      </c>
      <c r="B56" s="81">
        <v>7241744</v>
      </c>
      <c r="C56" s="82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83">
        <f>+B56-C57-C58</f>
        <v>7169326.5600000005</v>
      </c>
      <c r="C59" s="84"/>
      <c r="D59" s="72"/>
    </row>
    <row r="60" spans="1:4" s="62" customFormat="1" x14ac:dyDescent="0.25">
      <c r="D60" s="73"/>
    </row>
    <row r="61" spans="1:4" s="62" customFormat="1" x14ac:dyDescent="0.25">
      <c r="A61" s="80" t="s">
        <v>103</v>
      </c>
      <c r="B61" s="80"/>
      <c r="D61" s="73"/>
    </row>
    <row r="62" spans="1:4" s="62" customFormat="1" ht="15.75" x14ac:dyDescent="0.25">
      <c r="A62" s="62" t="s">
        <v>9</v>
      </c>
      <c r="B62" s="81">
        <v>2983605</v>
      </c>
      <c r="C62" s="82"/>
      <c r="D62" s="73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83">
        <f>+B62-C63-C64</f>
        <v>2953768.95</v>
      </c>
      <c r="C65" s="84"/>
      <c r="D65" s="72"/>
    </row>
    <row r="66" spans="1:4" s="62" customFormat="1" x14ac:dyDescent="0.25">
      <c r="D66" s="73"/>
    </row>
    <row r="67" spans="1:4" s="62" customFormat="1" x14ac:dyDescent="0.25">
      <c r="A67" s="80" t="s">
        <v>112</v>
      </c>
      <c r="B67" s="80"/>
      <c r="D67" s="73"/>
    </row>
    <row r="68" spans="1:4" s="62" customFormat="1" ht="15.75" x14ac:dyDescent="0.25">
      <c r="A68" s="62" t="s">
        <v>9</v>
      </c>
      <c r="B68" s="81">
        <v>7261340</v>
      </c>
      <c r="C68" s="82"/>
      <c r="D68" s="73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83">
        <f>+B68-C69-C70</f>
        <v>7188726.5999999996</v>
      </c>
      <c r="C71" s="84"/>
      <c r="D71" s="72"/>
    </row>
    <row r="72" spans="1:4" x14ac:dyDescent="0.25">
      <c r="D72" s="73"/>
    </row>
    <row r="73" spans="1:4" s="62" customFormat="1" x14ac:dyDescent="0.25">
      <c r="A73" s="80" t="s">
        <v>126</v>
      </c>
      <c r="B73" s="80"/>
      <c r="D73" s="73"/>
    </row>
    <row r="74" spans="1:4" s="62" customFormat="1" ht="15.75" x14ac:dyDescent="0.25">
      <c r="A74" s="62" t="s">
        <v>9</v>
      </c>
      <c r="B74" s="81">
        <v>9694608</v>
      </c>
      <c r="C74" s="82"/>
      <c r="D74" s="73"/>
    </row>
    <row r="75" spans="1:4" s="62" customFormat="1" x14ac:dyDescent="0.25">
      <c r="A75" s="62" t="s">
        <v>10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11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12</v>
      </c>
      <c r="B77" s="83">
        <f>+B74-C75-C76</f>
        <v>9597661.9200000018</v>
      </c>
      <c r="C77" s="84"/>
      <c r="D77" s="72"/>
    </row>
    <row r="78" spans="1:4" x14ac:dyDescent="0.25">
      <c r="D78" s="73"/>
    </row>
    <row r="79" spans="1:4" s="62" customFormat="1" x14ac:dyDescent="0.25">
      <c r="A79" s="80" t="s">
        <v>135</v>
      </c>
      <c r="B79" s="80"/>
      <c r="D79" s="73"/>
    </row>
    <row r="80" spans="1:4" s="62" customFormat="1" ht="15.75" x14ac:dyDescent="0.25">
      <c r="A80" s="62" t="s">
        <v>9</v>
      </c>
      <c r="B80" s="81">
        <v>6339432</v>
      </c>
      <c r="C80" s="82"/>
      <c r="D80" s="73"/>
    </row>
    <row r="81" spans="1:4" s="62" customFormat="1" x14ac:dyDescent="0.25">
      <c r="A81" s="62" t="s">
        <v>10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11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12</v>
      </c>
      <c r="B83" s="83">
        <f>+B80-C81-C82</f>
        <v>6276037.6799999997</v>
      </c>
      <c r="C83" s="84"/>
      <c r="D83" s="37"/>
    </row>
    <row r="85" spans="1:4" s="62" customFormat="1" x14ac:dyDescent="0.25">
      <c r="A85" s="80" t="s">
        <v>147</v>
      </c>
      <c r="B85" s="80"/>
      <c r="D85" s="73"/>
    </row>
    <row r="86" spans="1:4" s="62" customFormat="1" ht="15.75" x14ac:dyDescent="0.25">
      <c r="A86" s="62" t="s">
        <v>9</v>
      </c>
      <c r="B86" s="81">
        <v>7033778</v>
      </c>
      <c r="C86" s="82"/>
      <c r="D86" s="73"/>
    </row>
    <row r="87" spans="1:4" s="62" customFormat="1" x14ac:dyDescent="0.25">
      <c r="A87" s="62" t="s">
        <v>10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11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12</v>
      </c>
      <c r="B89" s="83">
        <f>+B86-C87-C88</f>
        <v>6963440.2200000007</v>
      </c>
      <c r="C89" s="84"/>
      <c r="D89" s="37"/>
    </row>
    <row r="91" spans="1:4" s="62" customFormat="1" x14ac:dyDescent="0.25">
      <c r="A91" s="80" t="s">
        <v>157</v>
      </c>
      <c r="B91" s="80"/>
      <c r="D91" s="73"/>
    </row>
    <row r="92" spans="1:4" s="62" customFormat="1" ht="15.75" x14ac:dyDescent="0.25">
      <c r="A92" s="62" t="s">
        <v>9</v>
      </c>
      <c r="B92" s="81">
        <v>4983056</v>
      </c>
      <c r="C92" s="82"/>
      <c r="D92" s="73"/>
    </row>
    <row r="93" spans="1:4" s="62" customFormat="1" x14ac:dyDescent="0.25">
      <c r="A93" s="62" t="s">
        <v>10</v>
      </c>
      <c r="B93" s="33">
        <v>5.0000000000000001E-3</v>
      </c>
      <c r="C93" s="35">
        <f>+B92*B93</f>
        <v>24915.279999999999</v>
      </c>
      <c r="D93" s="73"/>
    </row>
    <row r="94" spans="1:4" s="62" customFormat="1" x14ac:dyDescent="0.25">
      <c r="A94" s="62" t="s">
        <v>11</v>
      </c>
      <c r="B94" s="34">
        <v>5.0000000000000001E-3</v>
      </c>
      <c r="C94" s="35">
        <f>+B92*B94</f>
        <v>24915.279999999999</v>
      </c>
      <c r="D94" s="72">
        <f>+C93+C94</f>
        <v>49830.559999999998</v>
      </c>
    </row>
    <row r="95" spans="1:4" s="62" customFormat="1" x14ac:dyDescent="0.25">
      <c r="A95" s="62" t="s">
        <v>12</v>
      </c>
      <c r="B95" s="83">
        <f>+B92-C93-C94</f>
        <v>4933225.4399999995</v>
      </c>
      <c r="C95" s="84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45826</v>
      </c>
      <c r="B2" s="63" t="s">
        <v>158</v>
      </c>
      <c r="C2" s="63" t="s">
        <v>105</v>
      </c>
      <c r="D2" s="63" t="s">
        <v>159</v>
      </c>
      <c r="E2" s="58">
        <v>896045</v>
      </c>
      <c r="F2" s="60" t="s">
        <v>28</v>
      </c>
      <c r="G2" s="58">
        <v>71684</v>
      </c>
      <c r="H2" s="58">
        <f>+E2+G2</f>
        <v>967729</v>
      </c>
      <c r="I2" s="63" t="s">
        <v>29</v>
      </c>
      <c r="J2" s="63" t="s">
        <v>30</v>
      </c>
    </row>
    <row r="3" spans="1:10" outlineLevel="1" x14ac:dyDescent="0.25">
      <c r="A3" s="61">
        <v>45828</v>
      </c>
      <c r="B3" s="63" t="s">
        <v>160</v>
      </c>
      <c r="C3" s="63" t="s">
        <v>105</v>
      </c>
      <c r="D3" s="63" t="s">
        <v>161</v>
      </c>
      <c r="E3" s="58">
        <v>537627</v>
      </c>
      <c r="F3" s="60" t="s">
        <v>28</v>
      </c>
      <c r="G3" s="58">
        <v>43010</v>
      </c>
      <c r="H3" s="58">
        <f t="shared" ref="H3" si="0">+E3+G3</f>
        <v>580637</v>
      </c>
      <c r="I3" s="63" t="s">
        <v>29</v>
      </c>
      <c r="J3" s="63" t="s">
        <v>30</v>
      </c>
    </row>
    <row r="4" spans="1:10" x14ac:dyDescent="0.25">
      <c r="D4" s="63" t="s">
        <v>162</v>
      </c>
      <c r="E4" s="58">
        <f>-1%*SUM(E1:E3)</f>
        <v>-14336.720000000001</v>
      </c>
      <c r="F4" s="60" t="s">
        <v>28</v>
      </c>
      <c r="G4" s="58">
        <f>+E4*F4</f>
        <v>-1146.9376000000002</v>
      </c>
      <c r="H4" s="58">
        <f>+E4+G4</f>
        <v>-15483.657600000002</v>
      </c>
      <c r="I4" s="63" t="s">
        <v>29</v>
      </c>
      <c r="J4" s="63" t="s">
        <v>30</v>
      </c>
    </row>
    <row r="5" spans="1:10" x14ac:dyDescent="0.25">
      <c r="H5" s="58">
        <f>SUM(H2:H4)</f>
        <v>1532882.3424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45784</v>
      </c>
      <c r="B2" s="63" t="s">
        <v>148</v>
      </c>
      <c r="C2" s="63" t="s">
        <v>105</v>
      </c>
      <c r="D2" s="63" t="s">
        <v>79</v>
      </c>
      <c r="E2" s="58">
        <v>571699</v>
      </c>
      <c r="F2" s="60" t="s">
        <v>28</v>
      </c>
      <c r="G2" s="58">
        <v>45736</v>
      </c>
      <c r="H2" s="58">
        <f>+E2+G2</f>
        <v>617435</v>
      </c>
      <c r="I2" s="63" t="s">
        <v>29</v>
      </c>
      <c r="J2" s="63" t="s">
        <v>30</v>
      </c>
    </row>
    <row r="3" spans="1:10" outlineLevel="1" x14ac:dyDescent="0.25">
      <c r="A3" s="61">
        <v>45786</v>
      </c>
      <c r="B3" s="63" t="s">
        <v>149</v>
      </c>
      <c r="C3" s="63" t="s">
        <v>105</v>
      </c>
      <c r="D3" s="63" t="s">
        <v>61</v>
      </c>
      <c r="E3" s="58">
        <v>716836</v>
      </c>
      <c r="F3" s="60" t="s">
        <v>28</v>
      </c>
      <c r="G3" s="58">
        <v>57347</v>
      </c>
      <c r="H3" s="58">
        <f t="shared" ref="H3:H9" si="0">+E3+G3</f>
        <v>774183</v>
      </c>
      <c r="I3" s="63" t="s">
        <v>29</v>
      </c>
      <c r="J3" s="63" t="s">
        <v>30</v>
      </c>
    </row>
    <row r="4" spans="1:10" outlineLevel="1" x14ac:dyDescent="0.25">
      <c r="A4" s="61">
        <v>45787</v>
      </c>
      <c r="B4" s="63" t="s">
        <v>150</v>
      </c>
      <c r="C4" s="63" t="s">
        <v>105</v>
      </c>
      <c r="D4" s="63" t="s">
        <v>49</v>
      </c>
      <c r="E4" s="58">
        <v>684489</v>
      </c>
      <c r="F4" s="60" t="s">
        <v>28</v>
      </c>
      <c r="G4" s="58">
        <v>54759</v>
      </c>
      <c r="H4" s="58">
        <f t="shared" si="0"/>
        <v>739248</v>
      </c>
      <c r="I4" s="63" t="s">
        <v>29</v>
      </c>
      <c r="J4" s="63" t="s">
        <v>30</v>
      </c>
    </row>
    <row r="5" spans="1:10" outlineLevel="1" x14ac:dyDescent="0.25">
      <c r="A5" s="61">
        <v>45791</v>
      </c>
      <c r="B5" s="63" t="s">
        <v>151</v>
      </c>
      <c r="C5" s="63" t="s">
        <v>105</v>
      </c>
      <c r="D5" s="63" t="s">
        <v>49</v>
      </c>
      <c r="E5" s="58">
        <v>896045</v>
      </c>
      <c r="F5" s="60" t="s">
        <v>28</v>
      </c>
      <c r="G5" s="58">
        <v>71684</v>
      </c>
      <c r="H5" s="58">
        <f t="shared" si="0"/>
        <v>967729</v>
      </c>
      <c r="I5" s="63" t="s">
        <v>29</v>
      </c>
      <c r="J5" s="63" t="s">
        <v>30</v>
      </c>
    </row>
    <row r="6" spans="1:10" outlineLevel="1" x14ac:dyDescent="0.25">
      <c r="A6" s="61">
        <v>45791</v>
      </c>
      <c r="B6" s="63" t="s">
        <v>152</v>
      </c>
      <c r="C6" s="63" t="s">
        <v>105</v>
      </c>
      <c r="D6" s="63" t="s">
        <v>84</v>
      </c>
      <c r="E6" s="58">
        <v>494456</v>
      </c>
      <c r="F6" s="60" t="s">
        <v>28</v>
      </c>
      <c r="G6" s="58">
        <v>39556</v>
      </c>
      <c r="H6" s="58">
        <f t="shared" si="0"/>
        <v>534012</v>
      </c>
      <c r="I6" s="63" t="s">
        <v>29</v>
      </c>
      <c r="J6" s="63" t="s">
        <v>30</v>
      </c>
    </row>
    <row r="7" spans="1:10" outlineLevel="1" x14ac:dyDescent="0.25">
      <c r="A7" s="61">
        <v>45791</v>
      </c>
      <c r="B7" s="63" t="s">
        <v>153</v>
      </c>
      <c r="C7" s="63" t="s">
        <v>105</v>
      </c>
      <c r="D7" s="63" t="s">
        <v>61</v>
      </c>
      <c r="E7" s="58">
        <v>641318</v>
      </c>
      <c r="F7" s="60" t="s">
        <v>28</v>
      </c>
      <c r="G7" s="58">
        <v>51305</v>
      </c>
      <c r="H7" s="58">
        <f t="shared" si="0"/>
        <v>692623</v>
      </c>
      <c r="I7" s="63" t="s">
        <v>29</v>
      </c>
      <c r="J7" s="63" t="s">
        <v>30</v>
      </c>
    </row>
    <row r="8" spans="1:10" outlineLevel="1" x14ac:dyDescent="0.25">
      <c r="A8" s="61">
        <v>45798</v>
      </c>
      <c r="B8" s="63" t="s">
        <v>154</v>
      </c>
      <c r="C8" s="63" t="s">
        <v>105</v>
      </c>
      <c r="D8" s="63" t="s">
        <v>51</v>
      </c>
      <c r="E8" s="58">
        <v>440586</v>
      </c>
      <c r="F8" s="60" t="s">
        <v>28</v>
      </c>
      <c r="G8" s="58">
        <v>35247</v>
      </c>
      <c r="H8" s="58">
        <f t="shared" si="0"/>
        <v>475833</v>
      </c>
      <c r="I8" s="63" t="s">
        <v>29</v>
      </c>
      <c r="J8" s="63" t="s">
        <v>30</v>
      </c>
    </row>
    <row r="9" spans="1:10" outlineLevel="1" x14ac:dyDescent="0.25">
      <c r="A9" s="61">
        <v>45799</v>
      </c>
      <c r="B9" s="63" t="s">
        <v>155</v>
      </c>
      <c r="C9" s="63" t="s">
        <v>105</v>
      </c>
      <c r="D9" s="63" t="s">
        <v>49</v>
      </c>
      <c r="E9" s="58">
        <v>537627</v>
      </c>
      <c r="F9" s="60" t="s">
        <v>28</v>
      </c>
      <c r="G9" s="58">
        <v>43010</v>
      </c>
      <c r="H9" s="58">
        <f t="shared" si="0"/>
        <v>580637</v>
      </c>
      <c r="I9" s="63" t="s">
        <v>29</v>
      </c>
      <c r="J9" s="63" t="s">
        <v>30</v>
      </c>
    </row>
    <row r="10" spans="1:10" x14ac:dyDescent="0.25">
      <c r="D10" s="63" t="s">
        <v>156</v>
      </c>
      <c r="E10" s="58">
        <f>-1%*SUM(E1:E9)</f>
        <v>-49830.559999999998</v>
      </c>
      <c r="F10" s="60" t="s">
        <v>28</v>
      </c>
      <c r="G10" s="58">
        <f>+E10*F10</f>
        <v>-3986.4447999999998</v>
      </c>
      <c r="H10" s="58">
        <f>+E10+G10</f>
        <v>-53817.004799999995</v>
      </c>
      <c r="I10" s="63" t="s">
        <v>29</v>
      </c>
      <c r="J10" s="63" t="s">
        <v>30</v>
      </c>
    </row>
    <row r="11" spans="1:10" x14ac:dyDescent="0.25">
      <c r="H11" s="58">
        <f>SUM(H2:H10)</f>
        <v>5327882.9951999998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45751</v>
      </c>
      <c r="B2" s="63" t="s">
        <v>137</v>
      </c>
      <c r="C2" s="63" t="s">
        <v>105</v>
      </c>
      <c r="D2" s="63" t="s">
        <v>79</v>
      </c>
      <c r="E2" s="58">
        <v>609194</v>
      </c>
      <c r="F2" s="60" t="s">
        <v>28</v>
      </c>
      <c r="G2" s="58">
        <v>48736</v>
      </c>
      <c r="H2" s="58">
        <f>+E2+G2</f>
        <v>657930</v>
      </c>
      <c r="I2" s="63" t="s">
        <v>29</v>
      </c>
      <c r="J2" s="63" t="s">
        <v>30</v>
      </c>
    </row>
    <row r="3" spans="1:10" outlineLevel="1" x14ac:dyDescent="0.25">
      <c r="A3" s="61">
        <v>45751</v>
      </c>
      <c r="B3" s="63" t="s">
        <v>138</v>
      </c>
      <c r="C3" s="63" t="s">
        <v>105</v>
      </c>
      <c r="D3" s="63" t="s">
        <v>61</v>
      </c>
      <c r="E3" s="58">
        <v>480432</v>
      </c>
      <c r="F3" s="60" t="s">
        <v>28</v>
      </c>
      <c r="G3" s="58">
        <v>38435</v>
      </c>
      <c r="H3" s="58">
        <f>+E3+G3</f>
        <v>518867</v>
      </c>
      <c r="I3" s="63" t="s">
        <v>29</v>
      </c>
      <c r="J3" s="63" t="s">
        <v>30</v>
      </c>
    </row>
    <row r="4" spans="1:10" outlineLevel="1" x14ac:dyDescent="0.25">
      <c r="A4" s="61">
        <v>45755</v>
      </c>
      <c r="B4" s="63" t="s">
        <v>139</v>
      </c>
      <c r="C4" s="63" t="s">
        <v>105</v>
      </c>
      <c r="D4" s="63" t="s">
        <v>49</v>
      </c>
      <c r="E4" s="58">
        <v>759743</v>
      </c>
      <c r="F4" s="60" t="s">
        <v>28</v>
      </c>
      <c r="G4" s="58">
        <v>60779</v>
      </c>
      <c r="H4" s="58">
        <f t="shared" ref="H4:H10" si="0">+E4+G4</f>
        <v>820522</v>
      </c>
      <c r="I4" s="63" t="s">
        <v>29</v>
      </c>
      <c r="J4" s="63" t="s">
        <v>30</v>
      </c>
    </row>
    <row r="5" spans="1:10" outlineLevel="1" x14ac:dyDescent="0.25">
      <c r="A5" s="61">
        <v>45755</v>
      </c>
      <c r="B5" s="63" t="s">
        <v>140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45756</v>
      </c>
      <c r="B6" s="63" t="s">
        <v>141</v>
      </c>
      <c r="C6" s="63" t="s">
        <v>105</v>
      </c>
      <c r="D6" s="63" t="s">
        <v>51</v>
      </c>
      <c r="E6" s="58">
        <v>664525</v>
      </c>
      <c r="F6" s="60" t="s">
        <v>28</v>
      </c>
      <c r="G6" s="58">
        <v>53162</v>
      </c>
      <c r="H6" s="58">
        <f t="shared" si="0"/>
        <v>717687</v>
      </c>
      <c r="I6" s="63" t="s">
        <v>29</v>
      </c>
      <c r="J6" s="63" t="s">
        <v>30</v>
      </c>
    </row>
    <row r="7" spans="1:10" outlineLevel="1" x14ac:dyDescent="0.25">
      <c r="A7" s="61">
        <v>45758</v>
      </c>
      <c r="B7" s="63" t="s">
        <v>142</v>
      </c>
      <c r="C7" s="63" t="s">
        <v>105</v>
      </c>
      <c r="D7" s="63" t="s">
        <v>61</v>
      </c>
      <c r="E7" s="58">
        <v>1106934</v>
      </c>
      <c r="F7" s="60" t="s">
        <v>28</v>
      </c>
      <c r="G7" s="58">
        <v>88555</v>
      </c>
      <c r="H7" s="58">
        <f t="shared" si="0"/>
        <v>1195489</v>
      </c>
      <c r="I7" s="63" t="s">
        <v>29</v>
      </c>
      <c r="J7" s="63" t="s">
        <v>30</v>
      </c>
    </row>
    <row r="8" spans="1:10" outlineLevel="1" x14ac:dyDescent="0.25">
      <c r="A8" s="61">
        <v>45761</v>
      </c>
      <c r="B8" s="63" t="s">
        <v>143</v>
      </c>
      <c r="C8" s="63" t="s">
        <v>105</v>
      </c>
      <c r="D8" s="63" t="s">
        <v>51</v>
      </c>
      <c r="E8" s="58">
        <v>704148</v>
      </c>
      <c r="F8" s="60" t="s">
        <v>28</v>
      </c>
      <c r="G8" s="58">
        <v>56332</v>
      </c>
      <c r="H8" s="58">
        <f t="shared" si="0"/>
        <v>760480</v>
      </c>
      <c r="I8" s="63" t="s">
        <v>29</v>
      </c>
      <c r="J8" s="63" t="s">
        <v>30</v>
      </c>
    </row>
    <row r="9" spans="1:10" outlineLevel="1" x14ac:dyDescent="0.25">
      <c r="A9" s="61">
        <v>45766</v>
      </c>
      <c r="B9" s="63" t="s">
        <v>144</v>
      </c>
      <c r="C9" s="63" t="s">
        <v>105</v>
      </c>
      <c r="D9" s="63" t="s">
        <v>51</v>
      </c>
      <c r="E9" s="58">
        <v>741684</v>
      </c>
      <c r="F9" s="60" t="s">
        <v>28</v>
      </c>
      <c r="G9" s="58">
        <v>59335</v>
      </c>
      <c r="H9" s="58">
        <f t="shared" si="0"/>
        <v>801019</v>
      </c>
      <c r="I9" s="63" t="s">
        <v>29</v>
      </c>
      <c r="J9" s="63" t="s">
        <v>30</v>
      </c>
    </row>
    <row r="10" spans="1:10" outlineLevel="1" x14ac:dyDescent="0.25">
      <c r="A10" s="61">
        <v>45775</v>
      </c>
      <c r="B10" s="63" t="s">
        <v>145</v>
      </c>
      <c r="C10" s="63" t="s">
        <v>105</v>
      </c>
      <c r="D10" s="63" t="s">
        <v>61</v>
      </c>
      <c r="E10" s="58">
        <v>908469</v>
      </c>
      <c r="F10" s="60" t="s">
        <v>28</v>
      </c>
      <c r="G10" s="58">
        <v>72678</v>
      </c>
      <c r="H10" s="58">
        <f t="shared" si="0"/>
        <v>981147</v>
      </c>
      <c r="I10" s="63" t="s">
        <v>29</v>
      </c>
      <c r="J10" s="63" t="s">
        <v>30</v>
      </c>
    </row>
    <row r="11" spans="1:10" x14ac:dyDescent="0.25">
      <c r="D11" s="63" t="s">
        <v>146</v>
      </c>
      <c r="E11" s="58">
        <f>-1%*SUM(E2:E10)</f>
        <v>-65127.560000000005</v>
      </c>
      <c r="F11" s="60" t="s">
        <v>28</v>
      </c>
      <c r="G11" s="58">
        <f>+E11*F11</f>
        <v>-5210.2048000000004</v>
      </c>
      <c r="H11" s="58">
        <f>+E11+G11</f>
        <v>-70337.764800000004</v>
      </c>
      <c r="I11" s="63" t="s">
        <v>29</v>
      </c>
      <c r="J11" s="63" t="s">
        <v>30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45717</v>
      </c>
      <c r="B2" s="63" t="s">
        <v>127</v>
      </c>
      <c r="C2" s="63" t="s">
        <v>105</v>
      </c>
      <c r="D2" s="63" t="s">
        <v>49</v>
      </c>
      <c r="E2" s="58">
        <v>537627</v>
      </c>
      <c r="F2" s="60" t="s">
        <v>28</v>
      </c>
      <c r="G2" s="58">
        <v>43010</v>
      </c>
      <c r="H2" s="58">
        <f>+E2+G2</f>
        <v>580637</v>
      </c>
      <c r="I2" s="63" t="s">
        <v>29</v>
      </c>
      <c r="J2" s="63" t="s">
        <v>30</v>
      </c>
    </row>
    <row r="3" spans="1:10" outlineLevel="1" x14ac:dyDescent="0.25">
      <c r="A3" s="61">
        <v>45717</v>
      </c>
      <c r="B3" s="63" t="s">
        <v>128</v>
      </c>
      <c r="C3" s="63" t="s">
        <v>105</v>
      </c>
      <c r="D3" s="63" t="s">
        <v>79</v>
      </c>
      <c r="E3" s="58">
        <v>870801</v>
      </c>
      <c r="F3" s="60" t="s">
        <v>28</v>
      </c>
      <c r="G3" s="58">
        <v>69664</v>
      </c>
      <c r="H3" s="58">
        <f t="shared" ref="H3:H9" si="0">+E3+G3</f>
        <v>940465</v>
      </c>
      <c r="I3" s="63" t="s">
        <v>29</v>
      </c>
      <c r="J3" s="63" t="s">
        <v>30</v>
      </c>
    </row>
    <row r="4" spans="1:10" outlineLevel="1" x14ac:dyDescent="0.25">
      <c r="A4" s="61">
        <v>45733</v>
      </c>
      <c r="B4" s="63" t="s">
        <v>129</v>
      </c>
      <c r="C4" s="63" t="s">
        <v>105</v>
      </c>
      <c r="D4" s="63" t="s">
        <v>49</v>
      </c>
      <c r="E4" s="58">
        <v>553467</v>
      </c>
      <c r="F4" s="60" t="s">
        <v>28</v>
      </c>
      <c r="G4" s="58">
        <v>44277</v>
      </c>
      <c r="H4" s="58">
        <f t="shared" si="0"/>
        <v>597744</v>
      </c>
      <c r="I4" s="63" t="s">
        <v>29</v>
      </c>
      <c r="J4" s="63" t="s">
        <v>30</v>
      </c>
    </row>
    <row r="5" spans="1:10" outlineLevel="1" x14ac:dyDescent="0.25">
      <c r="A5" s="61">
        <v>45736</v>
      </c>
      <c r="B5" s="63" t="s">
        <v>130</v>
      </c>
      <c r="C5" s="63" t="s">
        <v>105</v>
      </c>
      <c r="D5" s="63" t="s">
        <v>79</v>
      </c>
      <c r="E5" s="58">
        <v>775979</v>
      </c>
      <c r="F5" s="60" t="s">
        <v>28</v>
      </c>
      <c r="G5" s="58">
        <v>62078</v>
      </c>
      <c r="H5" s="58">
        <f t="shared" si="0"/>
        <v>838057</v>
      </c>
      <c r="I5" s="63" t="s">
        <v>29</v>
      </c>
      <c r="J5" s="63" t="s">
        <v>30</v>
      </c>
    </row>
    <row r="6" spans="1:10" outlineLevel="1" x14ac:dyDescent="0.25">
      <c r="A6" s="61">
        <v>45737</v>
      </c>
      <c r="B6" s="63" t="s">
        <v>131</v>
      </c>
      <c r="C6" s="63" t="s">
        <v>105</v>
      </c>
      <c r="D6" s="63" t="s">
        <v>99</v>
      </c>
      <c r="E6" s="58">
        <v>1075254</v>
      </c>
      <c r="F6" s="60" t="s">
        <v>28</v>
      </c>
      <c r="G6" s="58">
        <v>86020</v>
      </c>
      <c r="H6" s="58">
        <f t="shared" si="0"/>
        <v>1161274</v>
      </c>
      <c r="I6" s="63" t="s">
        <v>29</v>
      </c>
      <c r="J6" s="63" t="s">
        <v>30</v>
      </c>
    </row>
    <row r="7" spans="1:10" outlineLevel="1" x14ac:dyDescent="0.25">
      <c r="A7" s="61">
        <v>45737</v>
      </c>
      <c r="B7" s="63" t="s">
        <v>132</v>
      </c>
      <c r="C7" s="63" t="s">
        <v>105</v>
      </c>
      <c r="D7" s="63" t="s">
        <v>61</v>
      </c>
      <c r="E7" s="58">
        <v>741684</v>
      </c>
      <c r="F7" s="60" t="s">
        <v>28</v>
      </c>
      <c r="G7" s="58">
        <v>59335</v>
      </c>
      <c r="H7" s="58">
        <f t="shared" si="0"/>
        <v>801019</v>
      </c>
      <c r="I7" s="63" t="s">
        <v>29</v>
      </c>
      <c r="J7" s="63" t="s">
        <v>30</v>
      </c>
    </row>
    <row r="8" spans="1:10" outlineLevel="1" x14ac:dyDescent="0.25">
      <c r="A8" s="61">
        <v>45738</v>
      </c>
      <c r="B8" s="63" t="s">
        <v>133</v>
      </c>
      <c r="C8" s="63" t="s">
        <v>105</v>
      </c>
      <c r="D8" s="63" t="s">
        <v>99</v>
      </c>
      <c r="E8" s="58">
        <v>666348</v>
      </c>
      <c r="F8" s="60" t="s">
        <v>28</v>
      </c>
      <c r="G8" s="58">
        <v>53308</v>
      </c>
      <c r="H8" s="58">
        <f t="shared" si="0"/>
        <v>719656</v>
      </c>
      <c r="I8" s="63" t="s">
        <v>29</v>
      </c>
      <c r="J8" s="63" t="s">
        <v>30</v>
      </c>
    </row>
    <row r="9" spans="1:10" outlineLevel="1" x14ac:dyDescent="0.25">
      <c r="A9" s="61">
        <v>45744</v>
      </c>
      <c r="B9" s="63" t="s">
        <v>134</v>
      </c>
      <c r="C9" s="63" t="s">
        <v>105</v>
      </c>
      <c r="D9" s="63" t="s">
        <v>93</v>
      </c>
      <c r="E9" s="58">
        <v>648685</v>
      </c>
      <c r="F9" s="60" t="s">
        <v>28</v>
      </c>
      <c r="G9" s="58">
        <v>51895</v>
      </c>
      <c r="H9" s="58">
        <f t="shared" si="0"/>
        <v>700580</v>
      </c>
      <c r="I9" s="63" t="s">
        <v>29</v>
      </c>
      <c r="J9" s="63" t="s">
        <v>30</v>
      </c>
    </row>
    <row r="10" spans="1:10" x14ac:dyDescent="0.25">
      <c r="D10" s="63" t="s">
        <v>136</v>
      </c>
      <c r="E10" s="58">
        <f>-1%*SUM(E2:E9)</f>
        <v>-58698.450000000004</v>
      </c>
      <c r="F10" s="60" t="s">
        <v>28</v>
      </c>
      <c r="G10" s="58">
        <f>+E10*F10</f>
        <v>-4695.8760000000002</v>
      </c>
      <c r="H10" s="58">
        <f>+E10+G10</f>
        <v>-63394.326000000001</v>
      </c>
      <c r="I10" s="63" t="s">
        <v>29</v>
      </c>
      <c r="J10" s="63" t="s">
        <v>30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45694</v>
      </c>
      <c r="B2" s="63" t="s">
        <v>114</v>
      </c>
      <c r="C2" s="63" t="s">
        <v>105</v>
      </c>
      <c r="D2" s="63" t="s">
        <v>51</v>
      </c>
      <c r="E2" s="58">
        <v>1551166</v>
      </c>
      <c r="F2" s="60" t="s">
        <v>28</v>
      </c>
      <c r="G2" s="58">
        <v>124093</v>
      </c>
      <c r="H2" s="58">
        <f>+E2+G2</f>
        <v>1675259</v>
      </c>
      <c r="I2" s="63" t="s">
        <v>29</v>
      </c>
      <c r="J2" s="63" t="s">
        <v>30</v>
      </c>
    </row>
    <row r="3" spans="1:10" outlineLevel="1" x14ac:dyDescent="0.25">
      <c r="A3" s="61">
        <v>45694</v>
      </c>
      <c r="B3" s="63" t="s">
        <v>115</v>
      </c>
      <c r="C3" s="63" t="s">
        <v>105</v>
      </c>
      <c r="D3" s="63" t="s">
        <v>61</v>
      </c>
      <c r="E3" s="58">
        <v>1451335</v>
      </c>
      <c r="F3" s="60" t="s">
        <v>28</v>
      </c>
      <c r="G3" s="58">
        <v>116107</v>
      </c>
      <c r="H3" s="58">
        <f t="shared" ref="H3:H11" si="0">+E3+G3</f>
        <v>1567442</v>
      </c>
      <c r="I3" s="63" t="s">
        <v>29</v>
      </c>
      <c r="J3" s="63" t="s">
        <v>30</v>
      </c>
    </row>
    <row r="4" spans="1:10" outlineLevel="1" x14ac:dyDescent="0.25">
      <c r="A4" s="61">
        <v>45707</v>
      </c>
      <c r="B4" s="63" t="s">
        <v>116</v>
      </c>
      <c r="C4" s="63" t="s">
        <v>105</v>
      </c>
      <c r="D4" s="63" t="s">
        <v>84</v>
      </c>
      <c r="E4" s="58">
        <v>870801</v>
      </c>
      <c r="F4" s="60" t="s">
        <v>28</v>
      </c>
      <c r="G4" s="58">
        <v>69664</v>
      </c>
      <c r="H4" s="58">
        <f t="shared" si="0"/>
        <v>940465</v>
      </c>
      <c r="I4" s="63" t="s">
        <v>29</v>
      </c>
      <c r="J4" s="63" t="s">
        <v>30</v>
      </c>
    </row>
    <row r="5" spans="1:10" outlineLevel="1" x14ac:dyDescent="0.25">
      <c r="A5" s="61">
        <v>45710</v>
      </c>
      <c r="B5" s="63" t="s">
        <v>117</v>
      </c>
      <c r="C5" s="63" t="s">
        <v>105</v>
      </c>
      <c r="D5" s="63" t="s">
        <v>99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45715</v>
      </c>
      <c r="B6" s="63" t="s">
        <v>118</v>
      </c>
      <c r="C6" s="63" t="s">
        <v>105</v>
      </c>
      <c r="D6" s="63" t="s">
        <v>84</v>
      </c>
      <c r="E6" s="58">
        <v>870801</v>
      </c>
      <c r="F6" s="60" t="s">
        <v>28</v>
      </c>
      <c r="G6" s="58">
        <v>69664</v>
      </c>
      <c r="H6" s="58">
        <f t="shared" si="0"/>
        <v>940465</v>
      </c>
      <c r="I6" s="63" t="s">
        <v>29</v>
      </c>
      <c r="J6" s="63" t="s">
        <v>30</v>
      </c>
    </row>
    <row r="7" spans="1:10" outlineLevel="1" x14ac:dyDescent="0.25">
      <c r="A7" s="61">
        <v>45715</v>
      </c>
      <c r="B7" s="63" t="s">
        <v>119</v>
      </c>
      <c r="C7" s="63" t="s">
        <v>105</v>
      </c>
      <c r="D7" s="63" t="s">
        <v>61</v>
      </c>
      <c r="E7" s="58">
        <v>528890</v>
      </c>
      <c r="F7" s="60" t="s">
        <v>28</v>
      </c>
      <c r="G7" s="58">
        <v>42311</v>
      </c>
      <c r="H7" s="58">
        <f t="shared" si="0"/>
        <v>571201</v>
      </c>
      <c r="I7" s="63" t="s">
        <v>29</v>
      </c>
      <c r="J7" s="63" t="s">
        <v>30</v>
      </c>
    </row>
    <row r="8" spans="1:10" outlineLevel="1" x14ac:dyDescent="0.25">
      <c r="A8" s="61">
        <v>45715</v>
      </c>
      <c r="B8" s="63" t="s">
        <v>120</v>
      </c>
      <c r="C8" s="63" t="s">
        <v>105</v>
      </c>
      <c r="D8" s="63" t="s">
        <v>61</v>
      </c>
      <c r="E8" s="58">
        <v>553467</v>
      </c>
      <c r="F8" s="60" t="s">
        <v>28</v>
      </c>
      <c r="G8" s="58">
        <v>44277</v>
      </c>
      <c r="H8" s="58">
        <f t="shared" si="0"/>
        <v>597744</v>
      </c>
      <c r="I8" s="63" t="s">
        <v>29</v>
      </c>
      <c r="J8" s="63" t="s">
        <v>30</v>
      </c>
    </row>
    <row r="9" spans="1:10" outlineLevel="1" x14ac:dyDescent="0.25">
      <c r="A9" s="61">
        <v>45715</v>
      </c>
      <c r="B9" s="63" t="s">
        <v>121</v>
      </c>
      <c r="C9" s="63" t="s">
        <v>105</v>
      </c>
      <c r="D9" s="63" t="s">
        <v>99</v>
      </c>
      <c r="E9" s="58">
        <v>870801</v>
      </c>
      <c r="F9" s="60" t="s">
        <v>28</v>
      </c>
      <c r="G9" s="58">
        <v>69664</v>
      </c>
      <c r="H9" s="58">
        <f t="shared" si="0"/>
        <v>940465</v>
      </c>
      <c r="I9" s="63" t="s">
        <v>29</v>
      </c>
      <c r="J9" s="63" t="s">
        <v>30</v>
      </c>
    </row>
    <row r="10" spans="1:10" outlineLevel="1" x14ac:dyDescent="0.25">
      <c r="A10" s="61">
        <v>45716</v>
      </c>
      <c r="B10" s="63" t="s">
        <v>122</v>
      </c>
      <c r="C10" s="63" t="s">
        <v>105</v>
      </c>
      <c r="D10" s="63" t="s">
        <v>51</v>
      </c>
      <c r="E10" s="58">
        <v>870801</v>
      </c>
      <c r="F10" s="60" t="s">
        <v>28</v>
      </c>
      <c r="G10" s="58">
        <v>69664</v>
      </c>
      <c r="H10" s="58">
        <f t="shared" si="0"/>
        <v>940465</v>
      </c>
      <c r="I10" s="63" t="s">
        <v>29</v>
      </c>
      <c r="J10" s="63" t="s">
        <v>30</v>
      </c>
    </row>
    <row r="11" spans="1:10" outlineLevel="1" x14ac:dyDescent="0.25">
      <c r="A11" s="61">
        <v>45716</v>
      </c>
      <c r="B11" s="63" t="s">
        <v>123</v>
      </c>
      <c r="C11" s="63" t="s">
        <v>105</v>
      </c>
      <c r="D11" s="63" t="s">
        <v>124</v>
      </c>
      <c r="E11" s="58">
        <v>870801</v>
      </c>
      <c r="F11" s="60" t="s">
        <v>28</v>
      </c>
      <c r="G11" s="58">
        <v>69664</v>
      </c>
      <c r="H11" s="58">
        <f t="shared" si="0"/>
        <v>940465</v>
      </c>
      <c r="I11" s="63" t="s">
        <v>29</v>
      </c>
      <c r="J11" s="63" t="s">
        <v>30</v>
      </c>
    </row>
    <row r="12" spans="1:10" x14ac:dyDescent="0.25">
      <c r="D12" s="63" t="s">
        <v>125</v>
      </c>
      <c r="E12" s="58">
        <f>-1%*SUM(E2:E11)</f>
        <v>-89764.900000000009</v>
      </c>
      <c r="F12" s="60" t="s">
        <v>28</v>
      </c>
      <c r="G12" s="58">
        <f>+E12*F12</f>
        <v>-7181.1920000000009</v>
      </c>
      <c r="H12" s="58">
        <f>+E12+G12</f>
        <v>-96946.092000000004</v>
      </c>
      <c r="I12" s="63" t="s">
        <v>29</v>
      </c>
      <c r="J12" s="63" t="s">
        <v>30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104</v>
      </c>
      <c r="C2" s="63" t="s">
        <v>105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106</v>
      </c>
      <c r="C3" s="63" t="s">
        <v>105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8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107</v>
      </c>
      <c r="C4" s="63" t="s">
        <v>105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108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109</v>
      </c>
      <c r="C6" s="63" t="s">
        <v>105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110</v>
      </c>
      <c r="C7" s="63" t="s">
        <v>105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111</v>
      </c>
      <c r="C8" s="63" t="s">
        <v>105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113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Công nợ</vt:lpstr>
      <vt:lpstr>Chi tiết công nợ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2025-08-07T01:23:56Z</dcterms:modified>
</cp:coreProperties>
</file>