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Chi tiết công nợ" sheetId="24" r:id="rId2"/>
    <sheet name="T02.25" sheetId="23" r:id="rId3"/>
    <sheet name="T01.25" sheetId="22" r:id="rId4"/>
    <sheet name="T12" sheetId="21" r:id="rId5"/>
    <sheet name="T11" sheetId="20" r:id="rId6"/>
    <sheet name="T10" sheetId="19" state="hidden" r:id="rId7"/>
    <sheet name="T09" sheetId="18" state="hidden" r:id="rId8"/>
    <sheet name="T08" sheetId="17" state="hidden" r:id="rId9"/>
    <sheet name="T07" sheetId="16" r:id="rId10"/>
    <sheet name="T06" sheetId="15" state="hidden" r:id="rId11"/>
    <sheet name="T05" sheetId="14" state="hidden" r:id="rId12"/>
    <sheet name="T04" sheetId="12" state="hidden" r:id="rId13"/>
    <sheet name="T03" sheetId="11" state="hidden" r:id="rId14"/>
    <sheet name="T02" sheetId="9" state="hidden" r:id="rId15"/>
    <sheet name="T01" sheetId="8" state="hidden" r:id="rId16"/>
    <sheet name="CK" sheetId="7" r:id="rId17"/>
  </sheets>
  <definedNames>
    <definedName name="_xlnm._FilterDatabase" localSheetId="3" hidden="1">T01.25!$A$1:$J$10</definedName>
    <definedName name="_xlnm._FilterDatabase" localSheetId="2" hidden="1">T02.25!$A$1:$J$13</definedName>
  </definedNames>
  <calcPr calcId="162913"/>
</workbook>
</file>

<file path=xl/calcChain.xml><?xml version="1.0" encoding="utf-8"?>
<calcChain xmlns="http://schemas.openxmlformats.org/spreadsheetml/2006/main">
  <c r="H34" i="24" l="1"/>
  <c r="C76" i="7" l="1"/>
  <c r="C75" i="7"/>
  <c r="D76" i="7" s="1"/>
  <c r="H13" i="23"/>
  <c r="G13" i="23"/>
  <c r="E13" i="23"/>
  <c r="H12" i="23"/>
  <c r="G12" i="23"/>
  <c r="E12" i="23"/>
  <c r="H6" i="23"/>
  <c r="H7" i="23"/>
  <c r="H8" i="23"/>
  <c r="H11" i="23"/>
  <c r="H10" i="23"/>
  <c r="H9" i="23"/>
  <c r="H5" i="23"/>
  <c r="H4" i="23"/>
  <c r="H3" i="23"/>
  <c r="H2" i="23"/>
  <c r="B77" i="7" l="1"/>
  <c r="H10" i="22"/>
  <c r="G10" i="22"/>
  <c r="E10" i="22"/>
  <c r="C70" i="7"/>
  <c r="C69" i="7"/>
  <c r="B71" i="7" s="1"/>
  <c r="E9" i="22"/>
  <c r="H3" i="22"/>
  <c r="H4" i="22"/>
  <c r="H5" i="22"/>
  <c r="H6" i="22"/>
  <c r="H7" i="22"/>
  <c r="H8" i="22"/>
  <c r="H2" i="22"/>
  <c r="D70" i="7" l="1"/>
  <c r="G9" i="22"/>
  <c r="H9" i="22" s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2" i="4" l="1"/>
  <c r="H13" i="4" s="1"/>
  <c r="C3" i="7" l="1"/>
  <c r="C4" i="7"/>
  <c r="D4" i="7" l="1"/>
  <c r="B5" i="7"/>
</calcChain>
</file>

<file path=xl/sharedStrings.xml><?xml version="1.0" encoding="utf-8"?>
<sst xmlns="http://schemas.openxmlformats.org/spreadsheetml/2006/main" count="778" uniqueCount="129">
  <si>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</si>
  <si>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</si>
  <si>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</si>
  <si>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</si>
  <si>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</si>
  <si>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</si>
  <si>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</si>
  <si>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</si>
  <si>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</si>
  <si>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</si>
  <si>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</si>
  <si>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</si>
  <si>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</si>
  <si>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</si>
  <si>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</si>
  <si>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</si>
  <si>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</si>
  <si>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</si>
  <si>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</si>
  <si>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</si>
  <si>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</si>
  <si>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</si>
  <si>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</si>
  <si>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</si>
  <si>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</si>
  <si>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</si>
  <si>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</si>
  <si>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</si>
  <si>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</si>
  <si>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</si>
  <si>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</si>
  <si>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</si>
  <si>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</si>
  <si>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</si>
  <si>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</si>
  <si>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</si>
  <si>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</si>
  <si>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</si>
  <si>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</si>
  <si>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</si>
  <si>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</si>
  <si>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</si>
  <si>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</si>
  <si>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</si>
  <si>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</si>
  <si>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</si>
  <si>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</si>
  <si>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</si>
  <si>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</si>
  <si>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</si>
  <si>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</si>
  <si>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</si>
  <si>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</si>
  <si>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</si>
  <si>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</si>
  <si>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</si>
  <si>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</si>
  <si>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</si>
  <si>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</si>
  <si>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</si>
  <si>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</si>
  <si>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</si>
  <si>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</si>
  <si>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</si>
  <si>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</si>
  <si>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</si>
  <si>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</si>
  <si>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</si>
  <si>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</si>
  <si>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</si>
  <si>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</si>
  <si>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</si>
  <si>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</si>
  <si>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</si>
  <si>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</si>
  <si>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</si>
  <si>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</si>
  <si>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</si>
  <si>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</si>
  <si>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</si>
  <si>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</si>
  <si>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</si>
  <si>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</si>
  <si>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</si>
  <si>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</si>
  <si>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</si>
  <si>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</si>
  <si>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</si>
  <si>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</si>
  <si>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</si>
  <si>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</si>
  <si>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</si>
  <si>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</si>
  <si>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</si>
  <si>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</si>
  <si>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</si>
  <si>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</si>
  <si>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</si>
  <si>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</si>
  <si>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</si>
  <si>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</si>
  <si>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</si>
  <si>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</si>
  <si>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</si>
  <si>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</si>
  <si>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</si>
  <si>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</si>
  <si>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</si>
  <si>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</si>
  <si>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</si>
  <si>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</si>
  <si>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</si>
  <si>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</si>
  <si>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</si>
  <si>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Công nợ phải thu T02.25</t>
  </si>
  <si>
    <t>Hàng trả T02.25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</si>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</sst>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0" fillId="2" borderId="0" xfId="0" applyNumberFormat="1" applyFill="1"/>
    <xf numFmtId="165" fontId="0" fillId="2" borderId="0" xfId="0" applyNumberFormat="1" applyFill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topLeftCell="A7" workbookViewId="0">
      <selection activeCell="A13" sqref="A13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74" t="s">
        <v>7</v>
      </c>
      <c r="C1" s="74"/>
      <c r="D1" s="74"/>
      <c r="E1" s="74"/>
      <c r="F1" s="74"/>
      <c r="G1" s="74"/>
      <c r="H1" s="74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18031475.310000002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114</v>
      </c>
      <c r="D4" s="7">
        <v>8976490</v>
      </c>
      <c r="E4" s="7">
        <v>718118</v>
      </c>
      <c r="F4" s="9"/>
      <c r="G4" s="8">
        <v>96946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75" t="s">
        <v>4</v>
      </c>
      <c r="C6" s="76"/>
      <c r="D6" s="13">
        <f>SUM(D4:D5)</f>
        <v>8976490</v>
      </c>
      <c r="E6" s="13">
        <f>SUM(E4:E5)</f>
        <v>718118</v>
      </c>
      <c r="F6" s="13">
        <f>SUM(F4:F5)</f>
        <v>0</v>
      </c>
      <c r="G6" s="13">
        <f>SUM(G4:G5)</f>
        <v>96946</v>
      </c>
      <c r="H6" s="14"/>
      <c r="L6" s="41"/>
    </row>
    <row r="7" spans="2:12" ht="27.2" customHeight="1" x14ac:dyDescent="0.25">
      <c r="B7" s="27"/>
      <c r="C7" s="6" t="s">
        <v>115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75" t="s">
        <v>5</v>
      </c>
      <c r="C9" s="76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/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75" t="s">
        <v>6</v>
      </c>
      <c r="C12" s="76"/>
      <c r="D12" s="15"/>
      <c r="E12" s="15"/>
      <c r="F12" s="12"/>
      <c r="G12" s="14"/>
      <c r="H12" s="16">
        <f>SUM(H10:H11)</f>
        <v>0</v>
      </c>
    </row>
    <row r="13" spans="2:12" ht="27.2" customHeight="1" x14ac:dyDescent="0.25">
      <c r="B13" s="77" t="s">
        <v>8</v>
      </c>
      <c r="C13" s="78"/>
      <c r="D13" s="78"/>
      <c r="E13" s="78"/>
      <c r="F13" s="78"/>
      <c r="G13" s="79"/>
      <c r="H13" s="17">
        <f>+D3+D6+E6-G6-H12-F9</f>
        <v>27629137.310000002</v>
      </c>
    </row>
    <row r="14" spans="2:12" x14ac:dyDescent="0.25">
      <c r="B14" s="18"/>
      <c r="C14" s="19"/>
      <c r="D14" s="20"/>
      <c r="E14" s="20"/>
      <c r="F14" s="21"/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6" x14ac:dyDescent="0.25">
      <c r="B17" s="22"/>
      <c r="D17" s="24"/>
      <c r="E17" s="24"/>
      <c r="F17" s="25"/>
    </row>
  </sheetData>
  <mergeCells count="5">
    <mergeCell ref="B1:H1"/>
    <mergeCell ref="B6:C6"/>
    <mergeCell ref="B9:C9"/>
    <mergeCell ref="B12:C12"/>
    <mergeCell ref="B13:G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68">
        <v>45499</v>
      </c>
      <c r="B3" s="69" t="s">
        <v>60</v>
      </c>
      <c r="C3" s="69" t="s">
        <v>26</v>
      </c>
      <c r="D3" s="69" t="s">
        <v>61</v>
      </c>
      <c r="E3" s="70">
        <v>666348</v>
      </c>
      <c r="F3" s="71" t="s">
        <v>28</v>
      </c>
      <c r="G3" s="70">
        <v>53308</v>
      </c>
      <c r="H3" s="70">
        <f>+E3+G3</f>
        <v>719656</v>
      </c>
      <c r="I3" s="69" t="s">
        <v>29</v>
      </c>
      <c r="J3" s="69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5" workbookViewId="0">
      <selection activeCell="D76" sqref="D58:D76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0" t="s">
        <v>15</v>
      </c>
      <c r="B1" s="80"/>
    </row>
    <row r="2" spans="1:5" ht="15.75" hidden="1" x14ac:dyDescent="0.25">
      <c r="A2" t="s">
        <v>9</v>
      </c>
      <c r="B2" s="81">
        <v>2471724</v>
      </c>
      <c r="C2" s="82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83">
        <f>+B2-C3-C4</f>
        <v>2447006.7599999998</v>
      </c>
      <c r="C5" s="84"/>
      <c r="D5" s="37"/>
    </row>
    <row r="6" spans="1:5" hidden="1" x14ac:dyDescent="0.25"/>
    <row r="7" spans="1:5" hidden="1" x14ac:dyDescent="0.25">
      <c r="A7" s="80" t="s">
        <v>35</v>
      </c>
      <c r="B7" s="80"/>
    </row>
    <row r="8" spans="1:5" ht="15.75" hidden="1" x14ac:dyDescent="0.25">
      <c r="A8" t="s">
        <v>9</v>
      </c>
      <c r="B8" s="81">
        <v>2483279</v>
      </c>
      <c r="C8" s="82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83">
        <f>+B8-C9-C10</f>
        <v>2458446.21</v>
      </c>
      <c r="C11" s="84"/>
      <c r="D11" s="37"/>
    </row>
    <row r="12" spans="1:5" hidden="1" x14ac:dyDescent="0.25"/>
    <row r="13" spans="1:5" hidden="1" x14ac:dyDescent="0.25">
      <c r="A13" s="80" t="s">
        <v>46</v>
      </c>
      <c r="B13" s="80"/>
    </row>
    <row r="14" spans="1:5" ht="15.75" hidden="1" x14ac:dyDescent="0.25">
      <c r="A14" t="s">
        <v>9</v>
      </c>
      <c r="B14" s="81">
        <v>9837819</v>
      </c>
      <c r="C14" s="82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83">
        <f>+B14-C15-C16</f>
        <v>9739440.8099999987</v>
      </c>
      <c r="C17" s="84"/>
      <c r="D17" s="37"/>
    </row>
    <row r="18" spans="1:4" hidden="1" x14ac:dyDescent="0.25"/>
    <row r="19" spans="1:4" hidden="1" x14ac:dyDescent="0.25">
      <c r="A19" s="80" t="s">
        <v>52</v>
      </c>
      <c r="B19" s="80"/>
    </row>
    <row r="20" spans="1:4" ht="15.75" hidden="1" x14ac:dyDescent="0.25">
      <c r="A20" t="s">
        <v>9</v>
      </c>
      <c r="B20" s="81">
        <v>3703396</v>
      </c>
      <c r="C20" s="82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83">
        <f>+B20-C21-C22</f>
        <v>3666362.04</v>
      </c>
      <c r="C23" s="84"/>
      <c r="D23" s="37"/>
    </row>
    <row r="25" spans="1:4" x14ac:dyDescent="0.25">
      <c r="A25" s="80" t="s">
        <v>58</v>
      </c>
      <c r="B25" s="80"/>
      <c r="C25" s="62"/>
      <c r="D25" s="62"/>
    </row>
    <row r="26" spans="1:4" ht="15.75" x14ac:dyDescent="0.25">
      <c r="A26" s="62" t="s">
        <v>9</v>
      </c>
      <c r="B26" s="81">
        <v>5461994</v>
      </c>
      <c r="C26" s="82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83">
        <f>+B26-C27-C28</f>
        <v>5407374.0600000005</v>
      </c>
      <c r="C29" s="84"/>
      <c r="D29" s="37"/>
    </row>
    <row r="31" spans="1:4" x14ac:dyDescent="0.25">
      <c r="A31" s="80" t="s">
        <v>62</v>
      </c>
      <c r="B31" s="80"/>
      <c r="C31" s="62"/>
      <c r="D31" s="62"/>
    </row>
    <row r="32" spans="1:4" ht="15.75" x14ac:dyDescent="0.25">
      <c r="A32" s="62" t="s">
        <v>9</v>
      </c>
      <c r="B32" s="81">
        <v>2834093</v>
      </c>
      <c r="C32" s="82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83">
        <f>+B32-C33-C34</f>
        <v>2805752.0700000003</v>
      </c>
      <c r="C35" s="84"/>
      <c r="D35" s="37"/>
    </row>
    <row r="37" spans="1:4" x14ac:dyDescent="0.25">
      <c r="A37" s="80" t="s">
        <v>69</v>
      </c>
      <c r="B37" s="80"/>
      <c r="C37" s="62"/>
      <c r="D37" s="62"/>
    </row>
    <row r="38" spans="1:4" ht="15.75" x14ac:dyDescent="0.25">
      <c r="A38" s="62" t="s">
        <v>9</v>
      </c>
      <c r="B38" s="81">
        <v>11161585</v>
      </c>
      <c r="C38" s="82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83">
        <f>+B38-C39-C40</f>
        <v>11049969.149999999</v>
      </c>
      <c r="C41" s="84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0" t="s">
        <v>73</v>
      </c>
      <c r="B43" s="80"/>
      <c r="C43" s="62"/>
      <c r="D43" s="62"/>
    </row>
    <row r="44" spans="1:4" ht="15.75" x14ac:dyDescent="0.25">
      <c r="A44" s="62" t="s">
        <v>9</v>
      </c>
      <c r="B44" s="81">
        <v>3349998</v>
      </c>
      <c r="C44" s="82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83">
        <f>+B44-C45-C46</f>
        <v>3316498.0199999996</v>
      </c>
      <c r="C47" s="84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0" t="s">
        <v>86</v>
      </c>
      <c r="B49" s="80"/>
      <c r="C49" s="62"/>
      <c r="D49" s="62"/>
    </row>
    <row r="50" spans="1:4" ht="15.75" x14ac:dyDescent="0.25">
      <c r="A50" s="62" t="s">
        <v>9</v>
      </c>
      <c r="B50" s="81">
        <v>9532685</v>
      </c>
      <c r="C50" s="82"/>
      <c r="D50" s="62"/>
    </row>
    <row r="51" spans="1:4" x14ac:dyDescent="0.25">
      <c r="A51" s="62" t="s">
        <v>10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11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12</v>
      </c>
      <c r="B53" s="83">
        <f>+B50-C51-C52</f>
        <v>9437358.1499999985</v>
      </c>
      <c r="C53" s="84"/>
      <c r="D53" s="37"/>
    </row>
    <row r="55" spans="1:4" s="62" customFormat="1" x14ac:dyDescent="0.25">
      <c r="A55" s="80" t="s">
        <v>95</v>
      </c>
      <c r="B55" s="80"/>
    </row>
    <row r="56" spans="1:4" s="62" customFormat="1" ht="15.75" x14ac:dyDescent="0.25">
      <c r="A56" s="62" t="s">
        <v>9</v>
      </c>
      <c r="B56" s="81">
        <v>7241744</v>
      </c>
      <c r="C56" s="82"/>
    </row>
    <row r="57" spans="1:4" s="62" customFormat="1" x14ac:dyDescent="0.25">
      <c r="A57" s="62" t="s">
        <v>10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11</v>
      </c>
      <c r="B58" s="34">
        <v>5.0000000000000001E-3</v>
      </c>
      <c r="C58" s="35">
        <f>+B56*B58</f>
        <v>36208.720000000001</v>
      </c>
      <c r="D58" s="72">
        <f>+C57+C58</f>
        <v>72417.440000000002</v>
      </c>
    </row>
    <row r="59" spans="1:4" s="62" customFormat="1" x14ac:dyDescent="0.25">
      <c r="A59" s="62" t="s">
        <v>12</v>
      </c>
      <c r="B59" s="83">
        <f>+B56-C57-C58</f>
        <v>7169326.5600000005</v>
      </c>
      <c r="C59" s="84"/>
      <c r="D59" s="37"/>
    </row>
    <row r="60" spans="1:4" s="62" customFormat="1" x14ac:dyDescent="0.25"/>
    <row r="61" spans="1:4" s="62" customFormat="1" x14ac:dyDescent="0.25">
      <c r="A61" s="80" t="s">
        <v>103</v>
      </c>
      <c r="B61" s="80"/>
    </row>
    <row r="62" spans="1:4" s="62" customFormat="1" ht="15.75" x14ac:dyDescent="0.25">
      <c r="A62" s="62" t="s">
        <v>9</v>
      </c>
      <c r="B62" s="81">
        <v>2983605</v>
      </c>
      <c r="C62" s="82"/>
    </row>
    <row r="63" spans="1:4" s="62" customFormat="1" x14ac:dyDescent="0.25">
      <c r="A63" s="62" t="s">
        <v>10</v>
      </c>
      <c r="B63" s="33">
        <v>5.0000000000000001E-3</v>
      </c>
      <c r="C63" s="35">
        <f>+B62*B63</f>
        <v>14918.025</v>
      </c>
    </row>
    <row r="64" spans="1:4" s="62" customFormat="1" x14ac:dyDescent="0.25">
      <c r="A64" s="62" t="s">
        <v>11</v>
      </c>
      <c r="B64" s="34">
        <v>5.0000000000000001E-3</v>
      </c>
      <c r="C64" s="35">
        <f>+B62*B64</f>
        <v>14918.025</v>
      </c>
      <c r="D64" s="72">
        <f>+C63+C64</f>
        <v>29836.05</v>
      </c>
    </row>
    <row r="65" spans="1:4" s="62" customFormat="1" x14ac:dyDescent="0.25">
      <c r="A65" s="62" t="s">
        <v>12</v>
      </c>
      <c r="B65" s="83">
        <f>+B62-C63-C64</f>
        <v>2953768.95</v>
      </c>
      <c r="C65" s="84"/>
      <c r="D65" s="37"/>
    </row>
    <row r="66" spans="1:4" s="62" customFormat="1" x14ac:dyDescent="0.25"/>
    <row r="67" spans="1:4" s="62" customFormat="1" x14ac:dyDescent="0.25">
      <c r="A67" s="80" t="s">
        <v>112</v>
      </c>
      <c r="B67" s="80"/>
    </row>
    <row r="68" spans="1:4" s="62" customFormat="1" ht="15.75" x14ac:dyDescent="0.25">
      <c r="A68" s="62" t="s">
        <v>9</v>
      </c>
      <c r="B68" s="81">
        <v>7261340</v>
      </c>
      <c r="C68" s="82"/>
    </row>
    <row r="69" spans="1:4" s="62" customFormat="1" x14ac:dyDescent="0.25">
      <c r="A69" s="62" t="s">
        <v>10</v>
      </c>
      <c r="B69" s="33">
        <v>5.0000000000000001E-3</v>
      </c>
      <c r="C69" s="35">
        <f>+B68*B69</f>
        <v>36306.700000000004</v>
      </c>
    </row>
    <row r="70" spans="1:4" s="62" customFormat="1" x14ac:dyDescent="0.25">
      <c r="A70" s="62" t="s">
        <v>11</v>
      </c>
      <c r="B70" s="34">
        <v>5.0000000000000001E-3</v>
      </c>
      <c r="C70" s="35">
        <f>+B68*B70</f>
        <v>36306.700000000004</v>
      </c>
      <c r="D70" s="72">
        <f>+C69+C70</f>
        <v>72613.400000000009</v>
      </c>
    </row>
    <row r="71" spans="1:4" s="62" customFormat="1" x14ac:dyDescent="0.25">
      <c r="A71" s="62" t="s">
        <v>12</v>
      </c>
      <c r="B71" s="83">
        <f>+B68-C69-C70</f>
        <v>7188726.5999999996</v>
      </c>
      <c r="C71" s="84"/>
      <c r="D71" s="37"/>
    </row>
    <row r="73" spans="1:4" s="62" customFormat="1" x14ac:dyDescent="0.25">
      <c r="A73" s="80" t="s">
        <v>128</v>
      </c>
      <c r="B73" s="80"/>
    </row>
    <row r="74" spans="1:4" s="62" customFormat="1" ht="15.75" x14ac:dyDescent="0.25">
      <c r="A74" s="62" t="s">
        <v>9</v>
      </c>
      <c r="B74" s="81">
        <v>9694608</v>
      </c>
      <c r="C74" s="82"/>
    </row>
    <row r="75" spans="1:4" s="62" customFormat="1" x14ac:dyDescent="0.25">
      <c r="A75" s="62" t="s">
        <v>10</v>
      </c>
      <c r="B75" s="33">
        <v>5.0000000000000001E-3</v>
      </c>
      <c r="C75" s="35">
        <f>+B74*B75</f>
        <v>48473.04</v>
      </c>
    </row>
    <row r="76" spans="1:4" s="62" customFormat="1" x14ac:dyDescent="0.25">
      <c r="A76" s="62" t="s">
        <v>11</v>
      </c>
      <c r="B76" s="34">
        <v>5.0000000000000001E-3</v>
      </c>
      <c r="C76" s="35">
        <f>+B74*B76</f>
        <v>48473.04</v>
      </c>
      <c r="D76" s="73">
        <f>+C75+C76</f>
        <v>96946.08</v>
      </c>
    </row>
    <row r="77" spans="1:4" s="62" customFormat="1" x14ac:dyDescent="0.25">
      <c r="A77" s="62" t="s">
        <v>12</v>
      </c>
      <c r="B77" s="83">
        <f>+B74-C75-C76</f>
        <v>9597661.9200000018</v>
      </c>
      <c r="C77" s="84"/>
      <c r="D77" s="37"/>
    </row>
  </sheetData>
  <mergeCells count="39">
    <mergeCell ref="A67:B67"/>
    <mergeCell ref="B68:C68"/>
    <mergeCell ref="B71:C71"/>
    <mergeCell ref="A55:B55"/>
    <mergeCell ref="B56:C56"/>
    <mergeCell ref="B59:C59"/>
    <mergeCell ref="B65:C65"/>
    <mergeCell ref="A49:B49"/>
    <mergeCell ref="B50:C50"/>
    <mergeCell ref="B53:C53"/>
    <mergeCell ref="A19:B19"/>
    <mergeCell ref="B20:C20"/>
    <mergeCell ref="B23:C23"/>
    <mergeCell ref="A43:B43"/>
    <mergeCell ref="B44:C44"/>
    <mergeCell ref="B32:C32"/>
    <mergeCell ref="B35:C35"/>
    <mergeCell ref="B11:C11"/>
    <mergeCell ref="A1:B1"/>
    <mergeCell ref="B5:C5"/>
    <mergeCell ref="B2:C2"/>
    <mergeCell ref="A7:B7"/>
    <mergeCell ref="B8:C8"/>
    <mergeCell ref="A73:B73"/>
    <mergeCell ref="B74:C74"/>
    <mergeCell ref="B77:C77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4"/>
  <sheetViews>
    <sheetView workbookViewId="0"/>
  </sheetViews>
  <sheetFormatPr defaultRowHeight="15" x14ac:dyDescent="0.25"/>
  <cols>
    <col min="1" max="1" width="12.7109375" customWidth="1"/>
    <col min="2" max="2" width="11.85546875" customWidth="1"/>
    <col min="3" max="3" width="11.5703125" customWidth="1"/>
    <col min="4" max="4" width="55.5703125" bestFit="1" customWidth="1"/>
    <col min="5" max="5" width="14.5703125" customWidth="1"/>
    <col min="7" max="7" width="12.140625" customWidth="1"/>
    <col min="8" max="8" width="12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61">
        <v>45499</v>
      </c>
      <c r="B2" s="63" t="s">
        <v>60</v>
      </c>
      <c r="C2" s="63" t="s">
        <v>26</v>
      </c>
      <c r="D2" s="63" t="s">
        <v>61</v>
      </c>
      <c r="E2" s="58">
        <v>666348</v>
      </c>
      <c r="F2" s="60" t="s">
        <v>28</v>
      </c>
      <c r="G2" s="58">
        <v>53308</v>
      </c>
      <c r="H2" s="58">
        <v>719656</v>
      </c>
      <c r="I2" s="63" t="s">
        <v>29</v>
      </c>
      <c r="J2" s="63" t="s">
        <v>30</v>
      </c>
    </row>
    <row r="3" spans="1:10" x14ac:dyDescent="0.25">
      <c r="A3" s="61">
        <v>45597</v>
      </c>
      <c r="B3" s="63" t="s">
        <v>88</v>
      </c>
      <c r="C3" s="63" t="s">
        <v>26</v>
      </c>
      <c r="D3" s="63" t="s">
        <v>84</v>
      </c>
      <c r="E3" s="58">
        <v>553467</v>
      </c>
      <c r="F3" s="60" t="s">
        <v>28</v>
      </c>
      <c r="G3" s="58">
        <v>44277</v>
      </c>
      <c r="H3" s="58">
        <v>597744</v>
      </c>
      <c r="I3" s="63" t="s">
        <v>29</v>
      </c>
      <c r="J3" s="63" t="s">
        <v>30</v>
      </c>
    </row>
    <row r="4" spans="1:10" x14ac:dyDescent="0.25">
      <c r="A4" s="61">
        <v>45602</v>
      </c>
      <c r="B4" s="63" t="s">
        <v>89</v>
      </c>
      <c r="C4" s="63" t="s">
        <v>26</v>
      </c>
      <c r="D4" s="63" t="s">
        <v>49</v>
      </c>
      <c r="E4" s="58">
        <v>220293</v>
      </c>
      <c r="F4" s="60" t="s">
        <v>28</v>
      </c>
      <c r="G4" s="58">
        <v>17623</v>
      </c>
      <c r="H4" s="58">
        <v>237916</v>
      </c>
      <c r="I4" s="63" t="s">
        <v>29</v>
      </c>
      <c r="J4" s="63" t="s">
        <v>30</v>
      </c>
    </row>
    <row r="5" spans="1:10" x14ac:dyDescent="0.25">
      <c r="A5" s="61">
        <v>45602</v>
      </c>
      <c r="B5" s="63" t="s">
        <v>90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v>1935457</v>
      </c>
      <c r="I5" s="63" t="s">
        <v>29</v>
      </c>
      <c r="J5" s="63" t="s">
        <v>30</v>
      </c>
    </row>
    <row r="6" spans="1:10" x14ac:dyDescent="0.25">
      <c r="A6" s="61">
        <v>45604</v>
      </c>
      <c r="B6" s="63" t="s">
        <v>91</v>
      </c>
      <c r="C6" s="63" t="s">
        <v>26</v>
      </c>
      <c r="D6" s="63" t="s">
        <v>61</v>
      </c>
      <c r="E6" s="58">
        <v>1792090</v>
      </c>
      <c r="F6" s="60" t="s">
        <v>28</v>
      </c>
      <c r="G6" s="58">
        <v>143367</v>
      </c>
      <c r="H6" s="58">
        <v>1935457</v>
      </c>
      <c r="I6" s="63" t="s">
        <v>29</v>
      </c>
      <c r="J6" s="63" t="s">
        <v>30</v>
      </c>
    </row>
    <row r="7" spans="1:10" x14ac:dyDescent="0.25">
      <c r="A7" s="61">
        <v>45604</v>
      </c>
      <c r="B7" s="63" t="s">
        <v>92</v>
      </c>
      <c r="C7" s="63" t="s">
        <v>26</v>
      </c>
      <c r="D7" s="63" t="s">
        <v>93</v>
      </c>
      <c r="E7" s="58">
        <v>555290</v>
      </c>
      <c r="F7" s="60" t="s">
        <v>28</v>
      </c>
      <c r="G7" s="58">
        <v>44423</v>
      </c>
      <c r="H7" s="58">
        <v>599713</v>
      </c>
      <c r="I7" s="63" t="s">
        <v>29</v>
      </c>
      <c r="J7" s="63" t="s">
        <v>30</v>
      </c>
    </row>
    <row r="8" spans="1:10" x14ac:dyDescent="0.25">
      <c r="A8" s="61">
        <v>45612</v>
      </c>
      <c r="B8" s="63" t="s">
        <v>94</v>
      </c>
      <c r="C8" s="63" t="s">
        <v>26</v>
      </c>
      <c r="D8" s="63" t="s">
        <v>61</v>
      </c>
      <c r="E8" s="58">
        <v>1792090</v>
      </c>
      <c r="F8" s="60" t="s">
        <v>28</v>
      </c>
      <c r="G8" s="58">
        <v>143367</v>
      </c>
      <c r="H8" s="58">
        <v>1935457</v>
      </c>
      <c r="I8" s="63" t="s">
        <v>29</v>
      </c>
      <c r="J8" s="63" t="s">
        <v>30</v>
      </c>
    </row>
    <row r="9" spans="1:10" x14ac:dyDescent="0.25">
      <c r="A9" s="57"/>
      <c r="B9" s="62"/>
      <c r="C9" s="62"/>
      <c r="D9" s="63" t="s">
        <v>96</v>
      </c>
      <c r="E9" s="58">
        <v>-67053.2</v>
      </c>
      <c r="F9" s="60" t="s">
        <v>28</v>
      </c>
      <c r="G9" s="58">
        <v>-5364.2560000000003</v>
      </c>
      <c r="H9" s="58">
        <v>-72417.455999999991</v>
      </c>
      <c r="I9" s="63" t="s">
        <v>29</v>
      </c>
      <c r="J9" s="63" t="s">
        <v>30</v>
      </c>
    </row>
    <row r="10" spans="1:10" x14ac:dyDescent="0.25">
      <c r="A10" s="61">
        <v>45638</v>
      </c>
      <c r="B10" s="63" t="s">
        <v>97</v>
      </c>
      <c r="C10" s="63" t="s">
        <v>26</v>
      </c>
      <c r="D10" s="63" t="s">
        <v>79</v>
      </c>
      <c r="E10" s="58">
        <v>317334</v>
      </c>
      <c r="F10" s="60" t="s">
        <v>28</v>
      </c>
      <c r="G10" s="58">
        <v>25387</v>
      </c>
      <c r="H10" s="58">
        <v>342721</v>
      </c>
      <c r="I10" s="63" t="s">
        <v>29</v>
      </c>
      <c r="J10" s="63" t="s">
        <v>30</v>
      </c>
    </row>
    <row r="11" spans="1:10" x14ac:dyDescent="0.25">
      <c r="A11" s="61">
        <v>45640</v>
      </c>
      <c r="B11" s="63" t="s">
        <v>98</v>
      </c>
      <c r="C11" s="63" t="s">
        <v>26</v>
      </c>
      <c r="D11" s="63" t="s">
        <v>99</v>
      </c>
      <c r="E11" s="58">
        <v>1012119</v>
      </c>
      <c r="F11" s="60" t="s">
        <v>28</v>
      </c>
      <c r="G11" s="58">
        <v>80970</v>
      </c>
      <c r="H11" s="58">
        <v>1093089</v>
      </c>
      <c r="I11" s="63" t="s">
        <v>29</v>
      </c>
      <c r="J11" s="63" t="s">
        <v>30</v>
      </c>
    </row>
    <row r="12" spans="1:10" x14ac:dyDescent="0.25">
      <c r="A12" s="61">
        <v>45651</v>
      </c>
      <c r="B12" s="63" t="s">
        <v>100</v>
      </c>
      <c r="C12" s="63" t="s">
        <v>26</v>
      </c>
      <c r="D12" s="63" t="s">
        <v>99</v>
      </c>
      <c r="E12" s="58">
        <v>370842</v>
      </c>
      <c r="F12" s="60" t="s">
        <v>28</v>
      </c>
      <c r="G12" s="58">
        <v>29667</v>
      </c>
      <c r="H12" s="58">
        <v>400509</v>
      </c>
      <c r="I12" s="63" t="s">
        <v>29</v>
      </c>
      <c r="J12" s="63" t="s">
        <v>30</v>
      </c>
    </row>
    <row r="13" spans="1:10" x14ac:dyDescent="0.25">
      <c r="A13" s="61">
        <v>45653</v>
      </c>
      <c r="B13" s="63" t="s">
        <v>101</v>
      </c>
      <c r="C13" s="63" t="s">
        <v>26</v>
      </c>
      <c r="D13" s="63" t="s">
        <v>99</v>
      </c>
      <c r="E13" s="58">
        <v>1062302</v>
      </c>
      <c r="F13" s="60" t="s">
        <v>28</v>
      </c>
      <c r="G13" s="58">
        <v>84984</v>
      </c>
      <c r="H13" s="58">
        <v>1147286</v>
      </c>
      <c r="I13" s="63" t="s">
        <v>29</v>
      </c>
      <c r="J13" s="63" t="s">
        <v>30</v>
      </c>
    </row>
    <row r="14" spans="1:10" x14ac:dyDescent="0.25">
      <c r="A14" s="57"/>
      <c r="B14" s="62"/>
      <c r="C14" s="62"/>
      <c r="D14" s="63" t="s">
        <v>102</v>
      </c>
      <c r="E14" s="58">
        <v>-27625.97</v>
      </c>
      <c r="F14" s="60" t="s">
        <v>28</v>
      </c>
      <c r="G14" s="58">
        <v>-2210.0776000000001</v>
      </c>
      <c r="H14" s="58">
        <v>-29836.047600000002</v>
      </c>
      <c r="I14" s="63" t="s">
        <v>29</v>
      </c>
      <c r="J14" s="63" t="s">
        <v>30</v>
      </c>
    </row>
    <row r="15" spans="1:10" x14ac:dyDescent="0.25">
      <c r="A15" s="61">
        <v>45661</v>
      </c>
      <c r="B15" s="63" t="s">
        <v>104</v>
      </c>
      <c r="C15" s="63" t="s">
        <v>105</v>
      </c>
      <c r="D15" s="63" t="s">
        <v>27</v>
      </c>
      <c r="E15" s="58">
        <v>1167495</v>
      </c>
      <c r="F15" s="60" t="s">
        <v>28</v>
      </c>
      <c r="G15" s="58">
        <v>93400</v>
      </c>
      <c r="H15" s="58">
        <v>1260895</v>
      </c>
      <c r="I15" s="63" t="s">
        <v>29</v>
      </c>
      <c r="J15" s="63" t="s">
        <v>30</v>
      </c>
    </row>
    <row r="16" spans="1:10" x14ac:dyDescent="0.25">
      <c r="A16" s="61">
        <v>45665</v>
      </c>
      <c r="B16" s="63" t="s">
        <v>106</v>
      </c>
      <c r="C16" s="63" t="s">
        <v>105</v>
      </c>
      <c r="D16" s="63" t="s">
        <v>79</v>
      </c>
      <c r="E16" s="58">
        <v>537627</v>
      </c>
      <c r="F16" s="60" t="s">
        <v>28</v>
      </c>
      <c r="G16" s="58">
        <v>43010</v>
      </c>
      <c r="H16" s="58">
        <v>580637</v>
      </c>
      <c r="I16" s="63" t="s">
        <v>29</v>
      </c>
      <c r="J16" s="63" t="s">
        <v>30</v>
      </c>
    </row>
    <row r="17" spans="1:10" x14ac:dyDescent="0.25">
      <c r="A17" s="61">
        <v>45665</v>
      </c>
      <c r="B17" s="63" t="s">
        <v>107</v>
      </c>
      <c r="C17" s="63" t="s">
        <v>105</v>
      </c>
      <c r="D17" s="63" t="s">
        <v>51</v>
      </c>
      <c r="E17" s="58">
        <v>1110580</v>
      </c>
      <c r="F17" s="60" t="s">
        <v>28</v>
      </c>
      <c r="G17" s="58">
        <v>88846</v>
      </c>
      <c r="H17" s="58">
        <v>1199426</v>
      </c>
      <c r="I17" s="63" t="s">
        <v>29</v>
      </c>
      <c r="J17" s="63" t="s">
        <v>30</v>
      </c>
    </row>
    <row r="18" spans="1:10" x14ac:dyDescent="0.25">
      <c r="A18" s="61">
        <v>45666</v>
      </c>
      <c r="B18" s="63" t="s">
        <v>108</v>
      </c>
      <c r="C18" s="63" t="s">
        <v>105</v>
      </c>
      <c r="D18" s="63" t="s">
        <v>49</v>
      </c>
      <c r="E18" s="58">
        <v>537627</v>
      </c>
      <c r="F18" s="60" t="s">
        <v>28</v>
      </c>
      <c r="G18" s="58">
        <v>43010</v>
      </c>
      <c r="H18" s="58">
        <v>580637</v>
      </c>
      <c r="I18" s="63" t="s">
        <v>29</v>
      </c>
      <c r="J18" s="63" t="s">
        <v>30</v>
      </c>
    </row>
    <row r="19" spans="1:10" x14ac:dyDescent="0.25">
      <c r="A19" s="61">
        <v>45674</v>
      </c>
      <c r="B19" s="63" t="s">
        <v>109</v>
      </c>
      <c r="C19" s="63" t="s">
        <v>105</v>
      </c>
      <c r="D19" s="63" t="s">
        <v>27</v>
      </c>
      <c r="E19" s="58">
        <v>1257524</v>
      </c>
      <c r="F19" s="60" t="s">
        <v>28</v>
      </c>
      <c r="G19" s="58">
        <v>100602</v>
      </c>
      <c r="H19" s="58">
        <v>1358126</v>
      </c>
      <c r="I19" s="63" t="s">
        <v>29</v>
      </c>
      <c r="J19" s="63" t="s">
        <v>30</v>
      </c>
    </row>
    <row r="20" spans="1:10" x14ac:dyDescent="0.25">
      <c r="A20" s="61">
        <v>45674</v>
      </c>
      <c r="B20" s="63" t="s">
        <v>110</v>
      </c>
      <c r="C20" s="63" t="s">
        <v>105</v>
      </c>
      <c r="D20" s="63" t="s">
        <v>79</v>
      </c>
      <c r="E20" s="58">
        <v>444760</v>
      </c>
      <c r="F20" s="60" t="s">
        <v>28</v>
      </c>
      <c r="G20" s="58">
        <v>35581</v>
      </c>
      <c r="H20" s="58">
        <v>480341</v>
      </c>
      <c r="I20" s="63" t="s">
        <v>29</v>
      </c>
      <c r="J20" s="63" t="s">
        <v>30</v>
      </c>
    </row>
    <row r="21" spans="1:10" x14ac:dyDescent="0.25">
      <c r="A21" s="61">
        <v>45680</v>
      </c>
      <c r="B21" s="63" t="s">
        <v>111</v>
      </c>
      <c r="C21" s="63" t="s">
        <v>105</v>
      </c>
      <c r="D21" s="63" t="s">
        <v>51</v>
      </c>
      <c r="E21" s="58">
        <v>1667850</v>
      </c>
      <c r="F21" s="60" t="s">
        <v>28</v>
      </c>
      <c r="G21" s="58">
        <v>133428</v>
      </c>
      <c r="H21" s="58">
        <v>1801278</v>
      </c>
      <c r="I21" s="63" t="s">
        <v>29</v>
      </c>
      <c r="J21" s="63" t="s">
        <v>30</v>
      </c>
    </row>
    <row r="22" spans="1:10" x14ac:dyDescent="0.25">
      <c r="A22" s="57"/>
      <c r="B22" s="62"/>
      <c r="C22" s="62"/>
      <c r="D22" s="63" t="s">
        <v>113</v>
      </c>
      <c r="E22" s="58">
        <v>-67234.63</v>
      </c>
      <c r="F22" s="60" t="s">
        <v>28</v>
      </c>
      <c r="G22" s="58">
        <v>-5378.7704000000003</v>
      </c>
      <c r="H22" s="58">
        <v>-72613.400399999999</v>
      </c>
      <c r="I22" s="63" t="s">
        <v>29</v>
      </c>
      <c r="J22" s="63" t="s">
        <v>30</v>
      </c>
    </row>
    <row r="23" spans="1:10" x14ac:dyDescent="0.25">
      <c r="A23" s="61">
        <v>45694</v>
      </c>
      <c r="B23" s="63" t="s">
        <v>116</v>
      </c>
      <c r="C23" s="63" t="s">
        <v>105</v>
      </c>
      <c r="D23" s="63" t="s">
        <v>51</v>
      </c>
      <c r="E23" s="58">
        <v>1551166</v>
      </c>
      <c r="F23" s="60" t="s">
        <v>28</v>
      </c>
      <c r="G23" s="58">
        <v>124093</v>
      </c>
      <c r="H23" s="58">
        <v>1675259</v>
      </c>
      <c r="I23" s="63" t="s">
        <v>29</v>
      </c>
      <c r="J23" s="63" t="s">
        <v>30</v>
      </c>
    </row>
    <row r="24" spans="1:10" x14ac:dyDescent="0.25">
      <c r="A24" s="61">
        <v>45694</v>
      </c>
      <c r="B24" s="63" t="s">
        <v>117</v>
      </c>
      <c r="C24" s="63" t="s">
        <v>105</v>
      </c>
      <c r="D24" s="63" t="s">
        <v>61</v>
      </c>
      <c r="E24" s="58">
        <v>1451335</v>
      </c>
      <c r="F24" s="60" t="s">
        <v>28</v>
      </c>
      <c r="G24" s="58">
        <v>116107</v>
      </c>
      <c r="H24" s="58">
        <v>1567442</v>
      </c>
      <c r="I24" s="63" t="s">
        <v>29</v>
      </c>
      <c r="J24" s="63" t="s">
        <v>30</v>
      </c>
    </row>
    <row r="25" spans="1:10" x14ac:dyDescent="0.25">
      <c r="A25" s="61">
        <v>45707</v>
      </c>
      <c r="B25" s="63" t="s">
        <v>118</v>
      </c>
      <c r="C25" s="63" t="s">
        <v>105</v>
      </c>
      <c r="D25" s="63" t="s">
        <v>84</v>
      </c>
      <c r="E25" s="58">
        <v>870801</v>
      </c>
      <c r="F25" s="60" t="s">
        <v>28</v>
      </c>
      <c r="G25" s="58">
        <v>69664</v>
      </c>
      <c r="H25" s="58">
        <v>940465</v>
      </c>
      <c r="I25" s="63" t="s">
        <v>29</v>
      </c>
      <c r="J25" s="63" t="s">
        <v>30</v>
      </c>
    </row>
    <row r="26" spans="1:10" x14ac:dyDescent="0.25">
      <c r="A26" s="61">
        <v>45710</v>
      </c>
      <c r="B26" s="63" t="s">
        <v>119</v>
      </c>
      <c r="C26" s="63" t="s">
        <v>105</v>
      </c>
      <c r="D26" s="63" t="s">
        <v>99</v>
      </c>
      <c r="E26" s="58">
        <v>537627</v>
      </c>
      <c r="F26" s="60" t="s">
        <v>28</v>
      </c>
      <c r="G26" s="58">
        <v>43010</v>
      </c>
      <c r="H26" s="58">
        <v>580637</v>
      </c>
      <c r="I26" s="63" t="s">
        <v>29</v>
      </c>
      <c r="J26" s="63" t="s">
        <v>30</v>
      </c>
    </row>
    <row r="27" spans="1:10" x14ac:dyDescent="0.25">
      <c r="A27" s="61">
        <v>45715</v>
      </c>
      <c r="B27" s="63" t="s">
        <v>120</v>
      </c>
      <c r="C27" s="63" t="s">
        <v>105</v>
      </c>
      <c r="D27" s="63" t="s">
        <v>84</v>
      </c>
      <c r="E27" s="58">
        <v>870801</v>
      </c>
      <c r="F27" s="60" t="s">
        <v>28</v>
      </c>
      <c r="G27" s="58">
        <v>69664</v>
      </c>
      <c r="H27" s="58">
        <v>940465</v>
      </c>
      <c r="I27" s="63" t="s">
        <v>29</v>
      </c>
      <c r="J27" s="63" t="s">
        <v>30</v>
      </c>
    </row>
    <row r="28" spans="1:10" x14ac:dyDescent="0.25">
      <c r="A28" s="61">
        <v>45715</v>
      </c>
      <c r="B28" s="63" t="s">
        <v>121</v>
      </c>
      <c r="C28" s="63" t="s">
        <v>105</v>
      </c>
      <c r="D28" s="63" t="s">
        <v>61</v>
      </c>
      <c r="E28" s="58">
        <v>528890</v>
      </c>
      <c r="F28" s="60" t="s">
        <v>28</v>
      </c>
      <c r="G28" s="58">
        <v>42311</v>
      </c>
      <c r="H28" s="58">
        <v>571201</v>
      </c>
      <c r="I28" s="63" t="s">
        <v>29</v>
      </c>
      <c r="J28" s="63" t="s">
        <v>30</v>
      </c>
    </row>
    <row r="29" spans="1:10" x14ac:dyDescent="0.25">
      <c r="A29" s="61">
        <v>45715</v>
      </c>
      <c r="B29" s="63" t="s">
        <v>122</v>
      </c>
      <c r="C29" s="63" t="s">
        <v>105</v>
      </c>
      <c r="D29" s="63" t="s">
        <v>61</v>
      </c>
      <c r="E29" s="58">
        <v>553467</v>
      </c>
      <c r="F29" s="60" t="s">
        <v>28</v>
      </c>
      <c r="G29" s="58">
        <v>44277</v>
      </c>
      <c r="H29" s="58">
        <v>597744</v>
      </c>
      <c r="I29" s="63" t="s">
        <v>29</v>
      </c>
      <c r="J29" s="63" t="s">
        <v>30</v>
      </c>
    </row>
    <row r="30" spans="1:10" x14ac:dyDescent="0.25">
      <c r="A30" s="61">
        <v>45715</v>
      </c>
      <c r="B30" s="63" t="s">
        <v>123</v>
      </c>
      <c r="C30" s="63" t="s">
        <v>105</v>
      </c>
      <c r="D30" s="63" t="s">
        <v>99</v>
      </c>
      <c r="E30" s="58">
        <v>870801</v>
      </c>
      <c r="F30" s="60" t="s">
        <v>28</v>
      </c>
      <c r="G30" s="58">
        <v>69664</v>
      </c>
      <c r="H30" s="58">
        <v>940465</v>
      </c>
      <c r="I30" s="63" t="s">
        <v>29</v>
      </c>
      <c r="J30" s="63" t="s">
        <v>30</v>
      </c>
    </row>
    <row r="31" spans="1:10" x14ac:dyDescent="0.25">
      <c r="A31" s="61">
        <v>45716</v>
      </c>
      <c r="B31" s="63" t="s">
        <v>124</v>
      </c>
      <c r="C31" s="63" t="s">
        <v>105</v>
      </c>
      <c r="D31" s="63" t="s">
        <v>51</v>
      </c>
      <c r="E31" s="58">
        <v>870801</v>
      </c>
      <c r="F31" s="60" t="s">
        <v>28</v>
      </c>
      <c r="G31" s="58">
        <v>69664</v>
      </c>
      <c r="H31" s="58">
        <v>940465</v>
      </c>
      <c r="I31" s="63" t="s">
        <v>29</v>
      </c>
      <c r="J31" s="63" t="s">
        <v>30</v>
      </c>
    </row>
    <row r="32" spans="1:10" x14ac:dyDescent="0.25">
      <c r="A32" s="61">
        <v>45716</v>
      </c>
      <c r="B32" s="63" t="s">
        <v>125</v>
      </c>
      <c r="C32" s="63" t="s">
        <v>105</v>
      </c>
      <c r="D32" s="63" t="s">
        <v>126</v>
      </c>
      <c r="E32" s="58">
        <v>870801</v>
      </c>
      <c r="F32" s="60" t="s">
        <v>28</v>
      </c>
      <c r="G32" s="58">
        <v>69664</v>
      </c>
      <c r="H32" s="58">
        <v>940465</v>
      </c>
      <c r="I32" s="63" t="s">
        <v>29</v>
      </c>
      <c r="J32" s="63" t="s">
        <v>30</v>
      </c>
    </row>
    <row r="33" spans="1:10" x14ac:dyDescent="0.25">
      <c r="A33" s="57"/>
      <c r="B33" s="62"/>
      <c r="C33" s="62"/>
      <c r="D33" s="63" t="s">
        <v>127</v>
      </c>
      <c r="E33" s="58">
        <v>-89764.900000000009</v>
      </c>
      <c r="F33" s="60" t="s">
        <v>28</v>
      </c>
      <c r="G33" s="58">
        <v>-7181.1920000000009</v>
      </c>
      <c r="H33" s="58">
        <v>-96946.092000000004</v>
      </c>
      <c r="I33" s="63" t="s">
        <v>29</v>
      </c>
      <c r="J33" s="63" t="s">
        <v>30</v>
      </c>
    </row>
    <row r="34" spans="1:10" x14ac:dyDescent="0.25">
      <c r="H34" s="58">
        <f>SUM(H2:H33)</f>
        <v>27629140.003999997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45694</v>
      </c>
      <c r="B2" s="63" t="s">
        <v>116</v>
      </c>
      <c r="C2" s="63" t="s">
        <v>105</v>
      </c>
      <c r="D2" s="63" t="s">
        <v>51</v>
      </c>
      <c r="E2" s="58">
        <v>1551166</v>
      </c>
      <c r="F2" s="60" t="s">
        <v>28</v>
      </c>
      <c r="G2" s="58">
        <v>124093</v>
      </c>
      <c r="H2" s="58">
        <f>+E2+G2</f>
        <v>1675259</v>
      </c>
      <c r="I2" s="63" t="s">
        <v>29</v>
      </c>
      <c r="J2" s="63" t="s">
        <v>30</v>
      </c>
    </row>
    <row r="3" spans="1:10" outlineLevel="1" x14ac:dyDescent="0.25">
      <c r="A3" s="61">
        <v>45694</v>
      </c>
      <c r="B3" s="63" t="s">
        <v>117</v>
      </c>
      <c r="C3" s="63" t="s">
        <v>105</v>
      </c>
      <c r="D3" s="63" t="s">
        <v>61</v>
      </c>
      <c r="E3" s="58">
        <v>1451335</v>
      </c>
      <c r="F3" s="60" t="s">
        <v>28</v>
      </c>
      <c r="G3" s="58">
        <v>116107</v>
      </c>
      <c r="H3" s="58">
        <f t="shared" ref="H3:H11" si="0">+E3+G3</f>
        <v>1567442</v>
      </c>
      <c r="I3" s="63" t="s">
        <v>29</v>
      </c>
      <c r="J3" s="63" t="s">
        <v>30</v>
      </c>
    </row>
    <row r="4" spans="1:10" outlineLevel="1" x14ac:dyDescent="0.25">
      <c r="A4" s="61">
        <v>45707</v>
      </c>
      <c r="B4" s="63" t="s">
        <v>118</v>
      </c>
      <c r="C4" s="63" t="s">
        <v>105</v>
      </c>
      <c r="D4" s="63" t="s">
        <v>84</v>
      </c>
      <c r="E4" s="58">
        <v>870801</v>
      </c>
      <c r="F4" s="60" t="s">
        <v>28</v>
      </c>
      <c r="G4" s="58">
        <v>69664</v>
      </c>
      <c r="H4" s="58">
        <f t="shared" si="0"/>
        <v>940465</v>
      </c>
      <c r="I4" s="63" t="s">
        <v>29</v>
      </c>
      <c r="J4" s="63" t="s">
        <v>30</v>
      </c>
    </row>
    <row r="5" spans="1:10" outlineLevel="1" x14ac:dyDescent="0.25">
      <c r="A5" s="61">
        <v>45710</v>
      </c>
      <c r="B5" s="63" t="s">
        <v>119</v>
      </c>
      <c r="C5" s="63" t="s">
        <v>105</v>
      </c>
      <c r="D5" s="63" t="s">
        <v>99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45715</v>
      </c>
      <c r="B6" s="63" t="s">
        <v>120</v>
      </c>
      <c r="C6" s="63" t="s">
        <v>105</v>
      </c>
      <c r="D6" s="63" t="s">
        <v>84</v>
      </c>
      <c r="E6" s="58">
        <v>870801</v>
      </c>
      <c r="F6" s="60" t="s">
        <v>28</v>
      </c>
      <c r="G6" s="58">
        <v>69664</v>
      </c>
      <c r="H6" s="58">
        <f t="shared" si="0"/>
        <v>940465</v>
      </c>
      <c r="I6" s="63" t="s">
        <v>29</v>
      </c>
      <c r="J6" s="63" t="s">
        <v>30</v>
      </c>
    </row>
    <row r="7" spans="1:10" outlineLevel="1" x14ac:dyDescent="0.25">
      <c r="A7" s="61">
        <v>45715</v>
      </c>
      <c r="B7" s="63" t="s">
        <v>121</v>
      </c>
      <c r="C7" s="63" t="s">
        <v>105</v>
      </c>
      <c r="D7" s="63" t="s">
        <v>61</v>
      </c>
      <c r="E7" s="58">
        <v>528890</v>
      </c>
      <c r="F7" s="60" t="s">
        <v>28</v>
      </c>
      <c r="G7" s="58">
        <v>42311</v>
      </c>
      <c r="H7" s="58">
        <f t="shared" si="0"/>
        <v>571201</v>
      </c>
      <c r="I7" s="63" t="s">
        <v>29</v>
      </c>
      <c r="J7" s="63" t="s">
        <v>30</v>
      </c>
    </row>
    <row r="8" spans="1:10" outlineLevel="1" x14ac:dyDescent="0.25">
      <c r="A8" s="61">
        <v>45715</v>
      </c>
      <c r="B8" s="63" t="s">
        <v>122</v>
      </c>
      <c r="C8" s="63" t="s">
        <v>105</v>
      </c>
      <c r="D8" s="63" t="s">
        <v>61</v>
      </c>
      <c r="E8" s="58">
        <v>553467</v>
      </c>
      <c r="F8" s="60" t="s">
        <v>28</v>
      </c>
      <c r="G8" s="58">
        <v>44277</v>
      </c>
      <c r="H8" s="58">
        <f t="shared" si="0"/>
        <v>597744</v>
      </c>
      <c r="I8" s="63" t="s">
        <v>29</v>
      </c>
      <c r="J8" s="63" t="s">
        <v>30</v>
      </c>
    </row>
    <row r="9" spans="1:10" outlineLevel="1" x14ac:dyDescent="0.25">
      <c r="A9" s="61">
        <v>45715</v>
      </c>
      <c r="B9" s="63" t="s">
        <v>123</v>
      </c>
      <c r="C9" s="63" t="s">
        <v>105</v>
      </c>
      <c r="D9" s="63" t="s">
        <v>99</v>
      </c>
      <c r="E9" s="58">
        <v>870801</v>
      </c>
      <c r="F9" s="60" t="s">
        <v>28</v>
      </c>
      <c r="G9" s="58">
        <v>69664</v>
      </c>
      <c r="H9" s="58">
        <f t="shared" si="0"/>
        <v>940465</v>
      </c>
      <c r="I9" s="63" t="s">
        <v>29</v>
      </c>
      <c r="J9" s="63" t="s">
        <v>30</v>
      </c>
    </row>
    <row r="10" spans="1:10" outlineLevel="1" x14ac:dyDescent="0.25">
      <c r="A10" s="61">
        <v>45716</v>
      </c>
      <c r="B10" s="63" t="s">
        <v>124</v>
      </c>
      <c r="C10" s="63" t="s">
        <v>105</v>
      </c>
      <c r="D10" s="63" t="s">
        <v>51</v>
      </c>
      <c r="E10" s="58">
        <v>870801</v>
      </c>
      <c r="F10" s="60" t="s">
        <v>28</v>
      </c>
      <c r="G10" s="58">
        <v>69664</v>
      </c>
      <c r="H10" s="58">
        <f t="shared" si="0"/>
        <v>940465</v>
      </c>
      <c r="I10" s="63" t="s">
        <v>29</v>
      </c>
      <c r="J10" s="63" t="s">
        <v>30</v>
      </c>
    </row>
    <row r="11" spans="1:10" outlineLevel="1" x14ac:dyDescent="0.25">
      <c r="A11" s="61">
        <v>45716</v>
      </c>
      <c r="B11" s="63" t="s">
        <v>125</v>
      </c>
      <c r="C11" s="63" t="s">
        <v>105</v>
      </c>
      <c r="D11" s="63" t="s">
        <v>126</v>
      </c>
      <c r="E11" s="58">
        <v>870801</v>
      </c>
      <c r="F11" s="60" t="s">
        <v>28</v>
      </c>
      <c r="G11" s="58">
        <v>69664</v>
      </c>
      <c r="H11" s="58">
        <f t="shared" si="0"/>
        <v>940465</v>
      </c>
      <c r="I11" s="63" t="s">
        <v>29</v>
      </c>
      <c r="J11" s="63" t="s">
        <v>30</v>
      </c>
    </row>
    <row r="12" spans="1:10" x14ac:dyDescent="0.25">
      <c r="D12" s="63" t="s">
        <v>127</v>
      </c>
      <c r="E12" s="58">
        <f>-1%*SUM(E2:E11)</f>
        <v>-89764.900000000009</v>
      </c>
      <c r="F12" s="60" t="s">
        <v>28</v>
      </c>
      <c r="G12" s="58">
        <f>+E12*F12</f>
        <v>-7181.1920000000009</v>
      </c>
      <c r="H12" s="58">
        <f>+E12+G12</f>
        <v>-96946.092000000004</v>
      </c>
      <c r="I12" s="63" t="s">
        <v>29</v>
      </c>
      <c r="J12" s="63" t="s">
        <v>30</v>
      </c>
    </row>
    <row r="13" spans="1:10" x14ac:dyDescent="0.25">
      <c r="E13" s="58">
        <f>SUM(E2:E12)</f>
        <v>8886725.0999999996</v>
      </c>
      <c r="G13" s="58">
        <f>SUM(G2:G12)</f>
        <v>710936.80799999996</v>
      </c>
      <c r="H13" s="58">
        <f>SUM(H2:H12)</f>
        <v>9597661.9079999998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45661</v>
      </c>
      <c r="B2" s="63" t="s">
        <v>104</v>
      </c>
      <c r="C2" s="63" t="s">
        <v>105</v>
      </c>
      <c r="D2" s="63" t="s">
        <v>27</v>
      </c>
      <c r="E2" s="58">
        <v>1167495</v>
      </c>
      <c r="F2" s="60" t="s">
        <v>28</v>
      </c>
      <c r="G2" s="58">
        <v>93400</v>
      </c>
      <c r="H2" s="58">
        <f>+E2+G2</f>
        <v>1260895</v>
      </c>
      <c r="I2" s="63" t="s">
        <v>29</v>
      </c>
      <c r="J2" s="63" t="s">
        <v>30</v>
      </c>
    </row>
    <row r="3" spans="1:10" outlineLevel="1" x14ac:dyDescent="0.25">
      <c r="A3" s="61">
        <v>45665</v>
      </c>
      <c r="B3" s="63" t="s">
        <v>106</v>
      </c>
      <c r="C3" s="63" t="s">
        <v>105</v>
      </c>
      <c r="D3" s="63" t="s">
        <v>79</v>
      </c>
      <c r="E3" s="58">
        <v>537627</v>
      </c>
      <c r="F3" s="60" t="s">
        <v>28</v>
      </c>
      <c r="G3" s="58">
        <v>43010</v>
      </c>
      <c r="H3" s="58">
        <f t="shared" ref="H3:H8" si="0">+E3+G3</f>
        <v>580637</v>
      </c>
      <c r="I3" s="63" t="s">
        <v>29</v>
      </c>
      <c r="J3" s="63" t="s">
        <v>30</v>
      </c>
    </row>
    <row r="4" spans="1:10" outlineLevel="1" x14ac:dyDescent="0.25">
      <c r="A4" s="61">
        <v>45665</v>
      </c>
      <c r="B4" s="63" t="s">
        <v>107</v>
      </c>
      <c r="C4" s="63" t="s">
        <v>105</v>
      </c>
      <c r="D4" s="63" t="s">
        <v>51</v>
      </c>
      <c r="E4" s="58">
        <v>1110580</v>
      </c>
      <c r="F4" s="60" t="s">
        <v>28</v>
      </c>
      <c r="G4" s="58">
        <v>88846</v>
      </c>
      <c r="H4" s="58">
        <f t="shared" si="0"/>
        <v>1199426</v>
      </c>
      <c r="I4" s="63" t="s">
        <v>29</v>
      </c>
      <c r="J4" s="63" t="s">
        <v>30</v>
      </c>
    </row>
    <row r="5" spans="1:10" outlineLevel="1" x14ac:dyDescent="0.25">
      <c r="A5" s="61">
        <v>45666</v>
      </c>
      <c r="B5" s="63" t="s">
        <v>108</v>
      </c>
      <c r="C5" s="63" t="s">
        <v>105</v>
      </c>
      <c r="D5" s="63" t="s">
        <v>49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45674</v>
      </c>
      <c r="B6" s="63" t="s">
        <v>109</v>
      </c>
      <c r="C6" s="63" t="s">
        <v>105</v>
      </c>
      <c r="D6" s="63" t="s">
        <v>27</v>
      </c>
      <c r="E6" s="58">
        <v>1257524</v>
      </c>
      <c r="F6" s="60" t="s">
        <v>28</v>
      </c>
      <c r="G6" s="58">
        <v>100602</v>
      </c>
      <c r="H6" s="58">
        <f t="shared" si="0"/>
        <v>1358126</v>
      </c>
      <c r="I6" s="63" t="s">
        <v>29</v>
      </c>
      <c r="J6" s="63" t="s">
        <v>30</v>
      </c>
    </row>
    <row r="7" spans="1:10" outlineLevel="1" x14ac:dyDescent="0.25">
      <c r="A7" s="61">
        <v>45674</v>
      </c>
      <c r="B7" s="63" t="s">
        <v>110</v>
      </c>
      <c r="C7" s="63" t="s">
        <v>105</v>
      </c>
      <c r="D7" s="63" t="s">
        <v>79</v>
      </c>
      <c r="E7" s="58">
        <v>444760</v>
      </c>
      <c r="F7" s="60" t="s">
        <v>28</v>
      </c>
      <c r="G7" s="58">
        <v>35581</v>
      </c>
      <c r="H7" s="58">
        <f t="shared" si="0"/>
        <v>480341</v>
      </c>
      <c r="I7" s="63" t="s">
        <v>29</v>
      </c>
      <c r="J7" s="63" t="s">
        <v>30</v>
      </c>
    </row>
    <row r="8" spans="1:10" outlineLevel="1" x14ac:dyDescent="0.25">
      <c r="A8" s="61">
        <v>45680</v>
      </c>
      <c r="B8" s="63" t="s">
        <v>111</v>
      </c>
      <c r="C8" s="63" t="s">
        <v>105</v>
      </c>
      <c r="D8" s="63" t="s">
        <v>51</v>
      </c>
      <c r="E8" s="58">
        <v>1667850</v>
      </c>
      <c r="F8" s="60" t="s">
        <v>28</v>
      </c>
      <c r="G8" s="58">
        <v>133428</v>
      </c>
      <c r="H8" s="58">
        <f t="shared" si="0"/>
        <v>1801278</v>
      </c>
      <c r="I8" s="63" t="s">
        <v>29</v>
      </c>
      <c r="J8" s="63" t="s">
        <v>30</v>
      </c>
    </row>
    <row r="9" spans="1:10" x14ac:dyDescent="0.25">
      <c r="D9" s="63" t="s">
        <v>113</v>
      </c>
      <c r="E9" s="58">
        <f>-1%*SUM(E2:E8)</f>
        <v>-67234.63</v>
      </c>
      <c r="F9" s="60" t="s">
        <v>28</v>
      </c>
      <c r="G9" s="58">
        <f>+E9*F9</f>
        <v>-5378.7704000000003</v>
      </c>
      <c r="H9" s="58">
        <f>+E9+G9</f>
        <v>-72613.400399999999</v>
      </c>
      <c r="I9" s="63" t="s">
        <v>29</v>
      </c>
      <c r="J9" s="63" t="s">
        <v>30</v>
      </c>
    </row>
    <row r="10" spans="1:10" x14ac:dyDescent="0.25">
      <c r="E10" s="58">
        <f>SUM(E2:E9)</f>
        <v>6656228.3700000001</v>
      </c>
      <c r="G10" s="58">
        <f t="shared" ref="G10:H10" si="1">SUM(G2:G9)</f>
        <v>532498.22959999996</v>
      </c>
      <c r="H10" s="58">
        <f t="shared" si="1"/>
        <v>7188726.5996000003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45638</v>
      </c>
      <c r="B2" s="63" t="s">
        <v>97</v>
      </c>
      <c r="C2" s="63" t="s">
        <v>26</v>
      </c>
      <c r="D2" s="63" t="s">
        <v>79</v>
      </c>
      <c r="E2" s="58">
        <v>317334</v>
      </c>
      <c r="F2" s="60" t="s">
        <v>28</v>
      </c>
      <c r="G2" s="58">
        <v>25387</v>
      </c>
      <c r="H2" s="58">
        <f>+E2+G2</f>
        <v>342721</v>
      </c>
      <c r="I2" s="63" t="s">
        <v>29</v>
      </c>
      <c r="J2" s="63" t="s">
        <v>30</v>
      </c>
    </row>
    <row r="3" spans="1:10" outlineLevel="1" x14ac:dyDescent="0.25">
      <c r="A3" s="61">
        <v>45640</v>
      </c>
      <c r="B3" s="63" t="s">
        <v>98</v>
      </c>
      <c r="C3" s="63" t="s">
        <v>26</v>
      </c>
      <c r="D3" s="63" t="s">
        <v>99</v>
      </c>
      <c r="E3" s="58">
        <v>1012119</v>
      </c>
      <c r="F3" s="60" t="s">
        <v>28</v>
      </c>
      <c r="G3" s="58">
        <v>80970</v>
      </c>
      <c r="H3" s="58">
        <f t="shared" ref="H3:H5" si="0">+E3+G3</f>
        <v>1093089</v>
      </c>
      <c r="I3" s="63" t="s">
        <v>29</v>
      </c>
      <c r="J3" s="63" t="s">
        <v>30</v>
      </c>
    </row>
    <row r="4" spans="1:10" outlineLevel="1" x14ac:dyDescent="0.25">
      <c r="A4" s="61">
        <v>45651</v>
      </c>
      <c r="B4" s="63" t="s">
        <v>100</v>
      </c>
      <c r="C4" s="63" t="s">
        <v>26</v>
      </c>
      <c r="D4" s="63" t="s">
        <v>99</v>
      </c>
      <c r="E4" s="58">
        <v>370842</v>
      </c>
      <c r="F4" s="60" t="s">
        <v>28</v>
      </c>
      <c r="G4" s="58">
        <v>29667</v>
      </c>
      <c r="H4" s="58">
        <f t="shared" si="0"/>
        <v>400509</v>
      </c>
      <c r="I4" s="63" t="s">
        <v>29</v>
      </c>
      <c r="J4" s="63" t="s">
        <v>30</v>
      </c>
    </row>
    <row r="5" spans="1:10" outlineLevel="1" x14ac:dyDescent="0.25">
      <c r="A5" s="61">
        <v>45653</v>
      </c>
      <c r="B5" s="63" t="s">
        <v>101</v>
      </c>
      <c r="C5" s="63" t="s">
        <v>26</v>
      </c>
      <c r="D5" s="63" t="s">
        <v>99</v>
      </c>
      <c r="E5" s="58">
        <v>1062302</v>
      </c>
      <c r="F5" s="60" t="s">
        <v>28</v>
      </c>
      <c r="G5" s="58">
        <v>84984</v>
      </c>
      <c r="H5" s="58">
        <f t="shared" si="0"/>
        <v>1147286</v>
      </c>
      <c r="I5" s="63" t="s">
        <v>29</v>
      </c>
      <c r="J5" s="63" t="s">
        <v>30</v>
      </c>
    </row>
    <row r="6" spans="1:10" outlineLevel="1" x14ac:dyDescent="0.25">
      <c r="D6" s="63" t="s">
        <v>102</v>
      </c>
      <c r="E6" s="58">
        <f>-1%*SUM(E2:E5)</f>
        <v>-27625.97</v>
      </c>
      <c r="F6" s="60" t="s">
        <v>28</v>
      </c>
      <c r="G6" s="58">
        <f>+E6*F6</f>
        <v>-2210.0776000000001</v>
      </c>
      <c r="H6" s="58">
        <f>+E6+G6</f>
        <v>-29836.047600000002</v>
      </c>
      <c r="I6" s="63" t="s">
        <v>29</v>
      </c>
      <c r="J6" s="63" t="s">
        <v>30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8" sqref="H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45597</v>
      </c>
      <c r="B2" s="63" t="s">
        <v>88</v>
      </c>
      <c r="C2" s="63" t="s">
        <v>26</v>
      </c>
      <c r="D2" s="63" t="s">
        <v>84</v>
      </c>
      <c r="E2" s="58">
        <v>553467</v>
      </c>
      <c r="F2" s="60" t="s">
        <v>28</v>
      </c>
      <c r="G2" s="58">
        <v>44277</v>
      </c>
      <c r="H2" s="58">
        <f>+E2+G2</f>
        <v>597744</v>
      </c>
      <c r="I2" s="63" t="s">
        <v>29</v>
      </c>
      <c r="J2" s="63" t="s">
        <v>30</v>
      </c>
    </row>
    <row r="3" spans="1:10" outlineLevel="1" x14ac:dyDescent="0.25">
      <c r="A3" s="61">
        <v>45602</v>
      </c>
      <c r="B3" s="63" t="s">
        <v>89</v>
      </c>
      <c r="C3" s="63" t="s">
        <v>26</v>
      </c>
      <c r="D3" s="63" t="s">
        <v>49</v>
      </c>
      <c r="E3" s="58">
        <v>220293</v>
      </c>
      <c r="F3" s="60" t="s">
        <v>28</v>
      </c>
      <c r="G3" s="58">
        <v>17623</v>
      </c>
      <c r="H3" s="58">
        <f t="shared" ref="H3:H7" si="0">+E3+G3</f>
        <v>237916</v>
      </c>
      <c r="I3" s="63" t="s">
        <v>29</v>
      </c>
      <c r="J3" s="63" t="s">
        <v>30</v>
      </c>
    </row>
    <row r="4" spans="1:10" outlineLevel="1" x14ac:dyDescent="0.25">
      <c r="A4" s="61">
        <v>45602</v>
      </c>
      <c r="B4" s="63" t="s">
        <v>90</v>
      </c>
      <c r="C4" s="63" t="s">
        <v>26</v>
      </c>
      <c r="D4" s="63" t="s">
        <v>61</v>
      </c>
      <c r="E4" s="58">
        <v>1792090</v>
      </c>
      <c r="F4" s="60" t="s">
        <v>28</v>
      </c>
      <c r="G4" s="58">
        <v>143367</v>
      </c>
      <c r="H4" s="58">
        <f t="shared" si="0"/>
        <v>1935457</v>
      </c>
      <c r="I4" s="63" t="s">
        <v>29</v>
      </c>
      <c r="J4" s="63" t="s">
        <v>30</v>
      </c>
    </row>
    <row r="5" spans="1:10" outlineLevel="1" x14ac:dyDescent="0.25">
      <c r="A5" s="61">
        <v>45604</v>
      </c>
      <c r="B5" s="63" t="s">
        <v>91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f t="shared" si="0"/>
        <v>1935457</v>
      </c>
      <c r="I5" s="63" t="s">
        <v>29</v>
      </c>
      <c r="J5" s="63" t="s">
        <v>30</v>
      </c>
    </row>
    <row r="6" spans="1:10" outlineLevel="1" x14ac:dyDescent="0.25">
      <c r="A6" s="61">
        <v>45604</v>
      </c>
      <c r="B6" s="63" t="s">
        <v>92</v>
      </c>
      <c r="C6" s="63" t="s">
        <v>26</v>
      </c>
      <c r="D6" s="63" t="s">
        <v>93</v>
      </c>
      <c r="E6" s="58">
        <v>555290</v>
      </c>
      <c r="F6" s="60" t="s">
        <v>28</v>
      </c>
      <c r="G6" s="58">
        <v>44423</v>
      </c>
      <c r="H6" s="58">
        <f t="shared" si="0"/>
        <v>599713</v>
      </c>
      <c r="I6" s="63" t="s">
        <v>29</v>
      </c>
      <c r="J6" s="63" t="s">
        <v>30</v>
      </c>
    </row>
    <row r="7" spans="1:10" outlineLevel="1" x14ac:dyDescent="0.25">
      <c r="A7" s="61">
        <v>45612</v>
      </c>
      <c r="B7" s="63" t="s">
        <v>94</v>
      </c>
      <c r="C7" s="63" t="s">
        <v>26</v>
      </c>
      <c r="D7" s="63" t="s">
        <v>61</v>
      </c>
      <c r="E7" s="58">
        <v>1792090</v>
      </c>
      <c r="F7" s="60" t="s">
        <v>28</v>
      </c>
      <c r="G7" s="58">
        <v>143367</v>
      </c>
      <c r="H7" s="58">
        <f t="shared" si="0"/>
        <v>1935457</v>
      </c>
      <c r="I7" s="63" t="s">
        <v>29</v>
      </c>
      <c r="J7" s="63" t="s">
        <v>30</v>
      </c>
    </row>
    <row r="8" spans="1:10" outlineLevel="1" x14ac:dyDescent="0.25">
      <c r="D8" s="63" t="s">
        <v>96</v>
      </c>
      <c r="E8" s="58">
        <f>-1%*SUM(E2:E7)</f>
        <v>-67053.2</v>
      </c>
      <c r="F8" s="60" t="s">
        <v>28</v>
      </c>
      <c r="G8" s="58">
        <f>+E8*F8</f>
        <v>-5364.2560000000003</v>
      </c>
      <c r="H8" s="58">
        <f>+E8+G8</f>
        <v>-72417.455999999991</v>
      </c>
      <c r="I8" s="63" t="s">
        <v>29</v>
      </c>
      <c r="J8" s="63" t="s">
        <v>30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45572</v>
      </c>
      <c r="B2" s="63" t="s">
        <v>75</v>
      </c>
      <c r="C2" s="63" t="s">
        <v>26</v>
      </c>
      <c r="D2" s="63" t="s">
        <v>76</v>
      </c>
      <c r="E2" s="58">
        <v>2089923</v>
      </c>
      <c r="F2" s="60" t="s">
        <v>28</v>
      </c>
      <c r="G2" s="58">
        <v>167194</v>
      </c>
      <c r="H2" s="58">
        <f>+E2+G2</f>
        <v>2257117</v>
      </c>
      <c r="I2" s="63" t="s">
        <v>29</v>
      </c>
      <c r="J2" s="63" t="s">
        <v>30</v>
      </c>
    </row>
    <row r="3" spans="1:10" outlineLevel="1" x14ac:dyDescent="0.25">
      <c r="A3" s="61">
        <v>45573</v>
      </c>
      <c r="B3" s="63" t="s">
        <v>77</v>
      </c>
      <c r="C3" s="63" t="s">
        <v>26</v>
      </c>
      <c r="D3" s="63" t="s">
        <v>27</v>
      </c>
      <c r="E3" s="58">
        <v>1288139</v>
      </c>
      <c r="F3" s="60" t="s">
        <v>28</v>
      </c>
      <c r="G3" s="58">
        <v>103051</v>
      </c>
      <c r="H3" s="58">
        <f t="shared" ref="H3:H9" si="0">+E3+G3</f>
        <v>1391190</v>
      </c>
      <c r="I3" s="63" t="s">
        <v>29</v>
      </c>
      <c r="J3" s="63" t="s">
        <v>30</v>
      </c>
    </row>
    <row r="4" spans="1:10" outlineLevel="1" x14ac:dyDescent="0.25">
      <c r="A4" s="61">
        <v>45576</v>
      </c>
      <c r="B4" s="63" t="s">
        <v>78</v>
      </c>
      <c r="C4" s="63" t="s">
        <v>26</v>
      </c>
      <c r="D4" s="63" t="s">
        <v>79</v>
      </c>
      <c r="E4" s="58">
        <v>761566</v>
      </c>
      <c r="F4" s="60" t="s">
        <v>28</v>
      </c>
      <c r="G4" s="58">
        <v>60925</v>
      </c>
      <c r="H4" s="58">
        <f t="shared" si="0"/>
        <v>822491</v>
      </c>
      <c r="I4" s="63" t="s">
        <v>29</v>
      </c>
      <c r="J4" s="63" t="s">
        <v>30</v>
      </c>
    </row>
    <row r="5" spans="1:10" outlineLevel="1" x14ac:dyDescent="0.25">
      <c r="A5" s="61">
        <v>45577</v>
      </c>
      <c r="B5" s="63" t="s">
        <v>80</v>
      </c>
      <c r="C5" s="63" t="s">
        <v>26</v>
      </c>
      <c r="D5" s="63" t="s">
        <v>51</v>
      </c>
      <c r="E5" s="58">
        <v>734310</v>
      </c>
      <c r="F5" s="60" t="s">
        <v>28</v>
      </c>
      <c r="G5" s="58">
        <v>58745</v>
      </c>
      <c r="H5" s="58">
        <f t="shared" si="0"/>
        <v>793055</v>
      </c>
      <c r="I5" s="63" t="s">
        <v>29</v>
      </c>
      <c r="J5" s="63" t="s">
        <v>30</v>
      </c>
    </row>
    <row r="6" spans="1:10" outlineLevel="1" x14ac:dyDescent="0.25">
      <c r="A6" s="61">
        <v>45581</v>
      </c>
      <c r="B6" s="63" t="s">
        <v>81</v>
      </c>
      <c r="C6" s="63" t="s">
        <v>26</v>
      </c>
      <c r="D6" s="63" t="s">
        <v>61</v>
      </c>
      <c r="E6" s="58">
        <v>587448</v>
      </c>
      <c r="F6" s="60" t="s">
        <v>28</v>
      </c>
      <c r="G6" s="58">
        <v>46996</v>
      </c>
      <c r="H6" s="58">
        <f t="shared" si="0"/>
        <v>634444</v>
      </c>
      <c r="I6" s="63" t="s">
        <v>29</v>
      </c>
      <c r="J6" s="63" t="s">
        <v>30</v>
      </c>
    </row>
    <row r="7" spans="1:10" outlineLevel="1" x14ac:dyDescent="0.25">
      <c r="A7" s="61">
        <v>45582</v>
      </c>
      <c r="B7" s="63" t="s">
        <v>82</v>
      </c>
      <c r="C7" s="63" t="s">
        <v>26</v>
      </c>
      <c r="D7" s="63" t="s">
        <v>27</v>
      </c>
      <c r="E7" s="58">
        <v>1792215</v>
      </c>
      <c r="F7" s="60" t="s">
        <v>28</v>
      </c>
      <c r="G7" s="58">
        <v>143377</v>
      </c>
      <c r="H7" s="58">
        <f t="shared" si="0"/>
        <v>1935592</v>
      </c>
      <c r="I7" s="63" t="s">
        <v>29</v>
      </c>
      <c r="J7" s="63" t="s">
        <v>30</v>
      </c>
    </row>
    <row r="8" spans="1:10" outlineLevel="1" x14ac:dyDescent="0.25">
      <c r="A8" s="61">
        <v>45594</v>
      </c>
      <c r="B8" s="63" t="s">
        <v>83</v>
      </c>
      <c r="C8" s="63" t="s">
        <v>26</v>
      </c>
      <c r="D8" s="63" t="s">
        <v>84</v>
      </c>
      <c r="E8" s="58">
        <v>737956</v>
      </c>
      <c r="F8" s="60" t="s">
        <v>28</v>
      </c>
      <c r="G8" s="58">
        <v>59036</v>
      </c>
      <c r="H8" s="58">
        <f t="shared" si="0"/>
        <v>796992</v>
      </c>
      <c r="I8" s="63" t="s">
        <v>29</v>
      </c>
      <c r="J8" s="63" t="s">
        <v>30</v>
      </c>
    </row>
    <row r="9" spans="1:10" outlineLevel="1" x14ac:dyDescent="0.25">
      <c r="A9" s="61">
        <v>45594</v>
      </c>
      <c r="B9" s="63" t="s">
        <v>85</v>
      </c>
      <c r="C9" s="63" t="s">
        <v>26</v>
      </c>
      <c r="D9" s="63" t="s">
        <v>61</v>
      </c>
      <c r="E9" s="58">
        <v>835004</v>
      </c>
      <c r="F9" s="60" t="s">
        <v>28</v>
      </c>
      <c r="G9" s="58">
        <v>66800</v>
      </c>
      <c r="H9" s="58">
        <f t="shared" si="0"/>
        <v>901804</v>
      </c>
      <c r="I9" s="63" t="s">
        <v>29</v>
      </c>
      <c r="J9" s="63" t="s">
        <v>30</v>
      </c>
    </row>
    <row r="10" spans="1:10" x14ac:dyDescent="0.25">
      <c r="D10" s="63" t="s">
        <v>87</v>
      </c>
      <c r="E10" s="58">
        <v>-88265.61</v>
      </c>
      <c r="F10" s="60" t="s">
        <v>28</v>
      </c>
      <c r="G10" s="58">
        <v>-7061.2488000000003</v>
      </c>
      <c r="H10" s="58">
        <v>-95327</v>
      </c>
      <c r="I10" s="63" t="s">
        <v>29</v>
      </c>
      <c r="J10" s="63" t="s">
        <v>30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71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72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4" si="0">+E3+G3</f>
        <v>2513910</v>
      </c>
      <c r="I3" s="63" t="s">
        <v>29</v>
      </c>
      <c r="J3" s="63" t="s">
        <v>30</v>
      </c>
    </row>
    <row r="4" spans="1:10" outlineLevel="1" x14ac:dyDescent="0.25">
      <c r="A4" s="67"/>
      <c r="B4" s="55"/>
      <c r="C4" s="55"/>
      <c r="D4" s="55" t="s">
        <v>74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Công nợ</vt:lpstr>
      <vt:lpstr>Chi tiết công nợ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2025-03-14T02:54:07Z</dcterms:modified>
</cp:coreProperties>
</file>