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5" sheetId="14" r:id="rId2"/>
    <sheet name="T04" sheetId="12" r:id="rId3"/>
    <sheet name="T03" sheetId="11" r:id="rId4"/>
    <sheet name="T02" sheetId="9" r:id="rId5"/>
    <sheet name="T01" sheetId="8" r:id="rId6"/>
    <sheet name="CK" sheetId="7" r:id="rId7"/>
  </sheets>
  <calcPr calcId="162913"/>
</workbook>
</file>

<file path=xl/calcChain.xml><?xml version="1.0" encoding="utf-8"?>
<calcChain xmlns="http://schemas.openxmlformats.org/spreadsheetml/2006/main">
  <c r="E5" i="14" l="1"/>
  <c r="G5" i="14"/>
  <c r="H5" i="14"/>
  <c r="H3" i="14"/>
  <c r="H2" i="14"/>
  <c r="C22" i="7"/>
  <c r="C21" i="7"/>
  <c r="B23" i="7" s="1"/>
  <c r="D22" i="7" l="1"/>
  <c r="H6" i="12"/>
  <c r="B17" i="7" l="1"/>
  <c r="D16" i="7"/>
  <c r="C16" i="7"/>
  <c r="C15" i="7"/>
  <c r="H3" i="12"/>
  <c r="H4" i="12"/>
  <c r="H2" i="12"/>
  <c r="F9" i="4" l="1"/>
  <c r="H3" i="11"/>
  <c r="H2" i="11"/>
  <c r="G4" i="11"/>
  <c r="E4" i="11"/>
  <c r="D6" i="4"/>
  <c r="H4" i="11" l="1"/>
  <c r="B11" i="7"/>
  <c r="C10" i="7"/>
  <c r="C9" i="7"/>
  <c r="H2" i="9"/>
  <c r="G4" i="9"/>
  <c r="E4" i="9"/>
  <c r="H4" i="8"/>
  <c r="H2" i="8"/>
  <c r="G4" i="8"/>
  <c r="E4" i="8"/>
  <c r="H4" i="9" l="1"/>
  <c r="D10" i="7"/>
  <c r="G6" i="4"/>
  <c r="H13" i="4" s="1"/>
  <c r="F6" i="4"/>
  <c r="E6" i="4"/>
  <c r="D4" i="7" l="1"/>
  <c r="H12" i="4" l="1"/>
  <c r="C3" i="7" l="1"/>
  <c r="C4" i="7"/>
  <c r="B5" i="7" l="1"/>
</calcChain>
</file>

<file path=xl/sharedStrings.xml><?xml version="1.0" encoding="utf-8"?>
<sst xmlns="http://schemas.openxmlformats.org/spreadsheetml/2006/main" count="154" uniqueCount="60">
  <si>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</si>
  <si>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</si>
  <si>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</si>
  <si>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</si>
  <si>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</si>
  <si>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</si>
  <si>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</si>
  <si>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</si>
  <si>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</si>
  <si>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</si>
  <si>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</si>
  <si>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</si>
  <si>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</si>
  <si>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Số dư đầu kỳ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</si>
  <si>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</si>
  <si>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</si>
  <si>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</si>
  <si>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</si>
  <si>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</si>
  <si>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</si>
  <si>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</si>
  <si>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</si>
  <si>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</si>
  <si>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</si>
  <si>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</si>
  <si>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</si>
  <si>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</si>
  <si>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</si>
  <si>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</si>
  <si>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</si>
  <si>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</si>
  <si>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</si>
  <si>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</si>
  <si>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</si>
  <si>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</si>
  <si>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</si>
  <si>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</si>
  <si>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</si>
  <si>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</si>
  <si>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</si>
  <si>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</si>
  <si>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Thanh toán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</si>
  <si>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</si>
  <si>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</si>
  <si>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</si>
  <si>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</si>
  <si>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</si>
  <si>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</si>
  <si>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</si>
  <si>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</si>
  <si>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Công nợ phải thu T5.24</t>
  </si>
  <si>
    <t>Hàng trả T5.24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</si>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</sst>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  <xf numFmtId="14" fontId="0" fillId="0" borderId="0" xfId="0" applyNumberForma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10" workbookViewId="0">
      <selection activeCell="H13" sqref="H13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57" t="s">
        <v>7</v>
      </c>
      <c r="C1" s="57"/>
      <c r="D1" s="57"/>
      <c r="E1" s="57"/>
      <c r="F1" s="57"/>
      <c r="G1" s="57"/>
      <c r="H1" s="57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14</v>
      </c>
      <c r="F2" s="4" t="s">
        <v>3</v>
      </c>
      <c r="G2" s="4" t="s">
        <v>15</v>
      </c>
      <c r="H2" s="4" t="s">
        <v>49</v>
      </c>
    </row>
    <row r="3" spans="2:12" s="5" customFormat="1" ht="27.2" customHeight="1" x14ac:dyDescent="0.25">
      <c r="B3" s="38"/>
      <c r="C3" s="39" t="s">
        <v>13</v>
      </c>
      <c r="D3" s="40">
        <v>13166396.310000001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50</v>
      </c>
      <c r="D4" s="7">
        <v>3429070</v>
      </c>
      <c r="E4" s="7">
        <v>274326</v>
      </c>
      <c r="F4" s="9"/>
      <c r="G4" s="8">
        <v>37034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58" t="s">
        <v>4</v>
      </c>
      <c r="C6" s="59"/>
      <c r="D6" s="13">
        <f>SUM(D4:D5)</f>
        <v>3429070</v>
      </c>
      <c r="E6" s="13">
        <f>SUM(E4:E5)</f>
        <v>274326</v>
      </c>
      <c r="F6" s="13">
        <f>SUM(F4:F5)</f>
        <v>0</v>
      </c>
      <c r="G6" s="13">
        <f>SUM(G4:G5)</f>
        <v>37034</v>
      </c>
      <c r="H6" s="14"/>
      <c r="L6" s="41"/>
    </row>
    <row r="7" spans="2:12" ht="27.2" customHeight="1" x14ac:dyDescent="0.25">
      <c r="B7" s="27"/>
      <c r="C7" s="6" t="s">
        <v>51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58" t="s">
        <v>5</v>
      </c>
      <c r="C9" s="59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41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58" t="s">
        <v>6</v>
      </c>
      <c r="C12" s="59"/>
      <c r="D12" s="15"/>
      <c r="E12" s="15"/>
      <c r="F12" s="12"/>
      <c r="G12" s="14"/>
      <c r="H12" s="16">
        <f>SUM(H10:H11)</f>
        <v>0</v>
      </c>
    </row>
    <row r="13" spans="2:12" ht="27.2" customHeight="1" x14ac:dyDescent="0.25">
      <c r="B13" s="60" t="s">
        <v>8</v>
      </c>
      <c r="C13" s="61"/>
      <c r="D13" s="61"/>
      <c r="E13" s="61"/>
      <c r="F13" s="61"/>
      <c r="G13" s="62"/>
      <c r="H13" s="17">
        <f>+D3+D6+E6-G6-H12-F9</f>
        <v>16832758.310000002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  <c r="H16" s="41"/>
    </row>
    <row r="17" spans="2:8" x14ac:dyDescent="0.25">
      <c r="B17" s="22"/>
      <c r="D17" s="24"/>
      <c r="E17" s="24"/>
      <c r="F17" s="25"/>
      <c r="H17" s="41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4" sqref="H4"/>
    </sheetView>
  </sheetViews>
  <sheetFormatPr defaultColWidth="9.140625" defaultRowHeight="15" outlineLevelRow="1" x14ac:dyDescent="0.25"/>
  <cols>
    <col min="1" max="1" width="14.28515625" style="68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57</v>
      </c>
      <c r="I1" s="45" t="s">
        <v>24</v>
      </c>
      <c r="J1" s="45" t="s">
        <v>25</v>
      </c>
    </row>
    <row r="2" spans="1:10" outlineLevel="1" x14ac:dyDescent="0.25">
      <c r="A2" s="47">
        <v>45421</v>
      </c>
      <c r="B2" s="48" t="s">
        <v>52</v>
      </c>
      <c r="C2" s="48" t="s">
        <v>27</v>
      </c>
      <c r="D2" s="48" t="s">
        <v>53</v>
      </c>
      <c r="E2" s="49">
        <v>2322136</v>
      </c>
      <c r="F2" s="50" t="s">
        <v>29</v>
      </c>
      <c r="G2" s="49">
        <v>185771</v>
      </c>
      <c r="H2" s="49">
        <f>+E2+G2</f>
        <v>2507907</v>
      </c>
      <c r="I2" s="48" t="s">
        <v>30</v>
      </c>
      <c r="J2" s="48" t="s">
        <v>31</v>
      </c>
    </row>
    <row r="3" spans="1:10" outlineLevel="1" x14ac:dyDescent="0.25">
      <c r="A3" s="47">
        <v>45427</v>
      </c>
      <c r="B3" s="48" t="s">
        <v>54</v>
      </c>
      <c r="C3" s="48" t="s">
        <v>27</v>
      </c>
      <c r="D3" s="48" t="s">
        <v>55</v>
      </c>
      <c r="E3" s="49">
        <v>1106934</v>
      </c>
      <c r="F3" s="50" t="s">
        <v>29</v>
      </c>
      <c r="G3" s="49">
        <v>88555</v>
      </c>
      <c r="H3" s="49">
        <f>+E3+G3</f>
        <v>1195489</v>
      </c>
      <c r="I3" s="48" t="s">
        <v>30</v>
      </c>
      <c r="J3" s="48" t="s">
        <v>31</v>
      </c>
    </row>
    <row r="4" spans="1:10" outlineLevel="1" x14ac:dyDescent="0.25">
      <c r="A4" s="47">
        <v>45443</v>
      </c>
      <c r="B4" s="55"/>
      <c r="C4" s="55"/>
      <c r="D4" s="55" t="s">
        <v>59</v>
      </c>
      <c r="E4" s="49">
        <v>-34290.703703703701</v>
      </c>
      <c r="F4" s="50" t="s">
        <v>29</v>
      </c>
      <c r="G4" s="49">
        <v>-2743.2562962962961</v>
      </c>
      <c r="H4" s="49">
        <v>-37033.96</v>
      </c>
      <c r="I4" s="48" t="s">
        <v>30</v>
      </c>
      <c r="J4" s="48" t="s">
        <v>31</v>
      </c>
    </row>
    <row r="5" spans="1:10" x14ac:dyDescent="0.25">
      <c r="A5" s="51" t="s">
        <v>58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45385</v>
      </c>
      <c r="B2" s="48" t="s">
        <v>42</v>
      </c>
      <c r="C2" s="48" t="s">
        <v>27</v>
      </c>
      <c r="D2" s="48" t="s">
        <v>28</v>
      </c>
      <c r="E2" s="49">
        <v>2535374</v>
      </c>
      <c r="F2" s="50" t="s">
        <v>29</v>
      </c>
      <c r="G2" s="49">
        <v>202830</v>
      </c>
      <c r="H2" s="49">
        <f>+E2+G2</f>
        <v>2738204</v>
      </c>
      <c r="I2" s="48" t="s">
        <v>30</v>
      </c>
      <c r="J2" s="48" t="s">
        <v>31</v>
      </c>
    </row>
    <row r="3" spans="1:10" x14ac:dyDescent="0.25">
      <c r="A3" s="47">
        <v>45395</v>
      </c>
      <c r="B3" s="48" t="s">
        <v>43</v>
      </c>
      <c r="C3" s="48" t="s">
        <v>27</v>
      </c>
      <c r="D3" s="48" t="s">
        <v>44</v>
      </c>
      <c r="E3" s="49">
        <v>4197992</v>
      </c>
      <c r="F3" s="50" t="s">
        <v>29</v>
      </c>
      <c r="G3" s="49">
        <v>335839</v>
      </c>
      <c r="H3" s="49">
        <f t="shared" ref="H3:H4" si="0">+E3+G3</f>
        <v>4533831</v>
      </c>
      <c r="I3" s="48" t="s">
        <v>30</v>
      </c>
      <c r="J3" s="48" t="s">
        <v>31</v>
      </c>
    </row>
    <row r="4" spans="1:10" x14ac:dyDescent="0.25">
      <c r="A4" s="47">
        <v>45404</v>
      </c>
      <c r="B4" s="48" t="s">
        <v>45</v>
      </c>
      <c r="C4" s="48" t="s">
        <v>27</v>
      </c>
      <c r="D4" s="48" t="s">
        <v>28</v>
      </c>
      <c r="E4" s="49">
        <v>2375726</v>
      </c>
      <c r="F4" s="50" t="s">
        <v>29</v>
      </c>
      <c r="G4" s="49">
        <v>190058</v>
      </c>
      <c r="H4" s="49">
        <f t="shared" si="0"/>
        <v>2565784</v>
      </c>
      <c r="I4" s="48" t="s">
        <v>30</v>
      </c>
      <c r="J4" s="48" t="s">
        <v>31</v>
      </c>
    </row>
    <row r="5" spans="1:10" x14ac:dyDescent="0.25">
      <c r="A5" s="47">
        <v>45412</v>
      </c>
      <c r="B5" s="55"/>
      <c r="C5" s="55"/>
      <c r="D5" s="55" t="s">
        <v>47</v>
      </c>
      <c r="E5" s="49"/>
      <c r="F5" s="56"/>
      <c r="G5" s="49"/>
      <c r="H5" s="49">
        <v>-98378.19</v>
      </c>
      <c r="I5" s="48" t="s">
        <v>30</v>
      </c>
      <c r="J5" s="48" t="s">
        <v>31</v>
      </c>
    </row>
    <row r="6" spans="1:10" x14ac:dyDescent="0.25">
      <c r="A6" s="51" t="s">
        <v>46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3" sqref="A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40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45364</v>
      </c>
      <c r="B2" s="48"/>
      <c r="C2" s="48"/>
      <c r="D2" s="48" t="s">
        <v>38</v>
      </c>
      <c r="E2" s="49">
        <v>-353006</v>
      </c>
      <c r="F2" s="50" t="s">
        <v>29</v>
      </c>
      <c r="G2" s="49">
        <v>-28241</v>
      </c>
      <c r="H2" s="49">
        <f>+E2+G2</f>
        <v>-381247</v>
      </c>
      <c r="I2" s="48" t="s">
        <v>30</v>
      </c>
      <c r="J2" s="48" t="s">
        <v>31</v>
      </c>
    </row>
    <row r="3" spans="1:10" x14ac:dyDescent="0.25">
      <c r="A3" s="47">
        <v>45379</v>
      </c>
      <c r="B3" s="48"/>
      <c r="C3" s="48"/>
      <c r="D3" s="48" t="s">
        <v>39</v>
      </c>
      <c r="E3" s="49">
        <v>-1015972</v>
      </c>
      <c r="F3" s="50" t="s">
        <v>29</v>
      </c>
      <c r="G3" s="49">
        <v>-81278</v>
      </c>
      <c r="H3" s="49">
        <f>+E3+G3</f>
        <v>-1097250</v>
      </c>
      <c r="I3" s="48" t="s">
        <v>30</v>
      </c>
      <c r="J3" s="48" t="s">
        <v>31</v>
      </c>
    </row>
    <row r="4" spans="1:10" x14ac:dyDescent="0.25">
      <c r="A4" s="51" t="s">
        <v>32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4" sqref="I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45324</v>
      </c>
      <c r="B2" s="48" t="s">
        <v>35</v>
      </c>
      <c r="C2" s="48" t="s">
        <v>27</v>
      </c>
      <c r="D2" s="48" t="s">
        <v>28</v>
      </c>
      <c r="E2" s="49">
        <v>2299332</v>
      </c>
      <c r="F2" s="50" t="s">
        <v>29</v>
      </c>
      <c r="G2" s="49">
        <v>183947</v>
      </c>
      <c r="H2" s="49">
        <f>+E2+G2</f>
        <v>2483279</v>
      </c>
      <c r="I2" s="48" t="s">
        <v>30</v>
      </c>
      <c r="J2" s="48" t="s">
        <v>31</v>
      </c>
    </row>
    <row r="3" spans="1:10" x14ac:dyDescent="0.25">
      <c r="A3" s="47">
        <v>45351</v>
      </c>
      <c r="B3" s="48"/>
      <c r="C3" s="48"/>
      <c r="D3" s="48" t="s">
        <v>37</v>
      </c>
      <c r="E3" s="49"/>
      <c r="F3" s="50"/>
      <c r="G3" s="49"/>
      <c r="H3" s="49">
        <v>-24833</v>
      </c>
      <c r="I3" s="48" t="s">
        <v>30</v>
      </c>
      <c r="J3" s="48" t="s">
        <v>31</v>
      </c>
    </row>
    <row r="4" spans="1:10" x14ac:dyDescent="0.25">
      <c r="A4" s="51" t="s">
        <v>32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/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45309</v>
      </c>
      <c r="B2" s="48" t="s">
        <v>26</v>
      </c>
      <c r="C2" s="48" t="s">
        <v>27</v>
      </c>
      <c r="D2" s="48" t="s">
        <v>28</v>
      </c>
      <c r="E2" s="49">
        <v>2288633</v>
      </c>
      <c r="F2" s="50" t="s">
        <v>29</v>
      </c>
      <c r="G2" s="49">
        <v>183091</v>
      </c>
      <c r="H2" s="49">
        <f>+E2+G2</f>
        <v>2471724</v>
      </c>
      <c r="I2" s="48" t="s">
        <v>30</v>
      </c>
      <c r="J2" s="48" t="s">
        <v>31</v>
      </c>
    </row>
    <row r="3" spans="1:10" x14ac:dyDescent="0.25">
      <c r="A3" s="47">
        <v>45322</v>
      </c>
      <c r="B3" s="48"/>
      <c r="C3" s="48"/>
      <c r="D3" s="48" t="s">
        <v>34</v>
      </c>
      <c r="E3" s="49"/>
      <c r="F3" s="50"/>
      <c r="G3" s="49"/>
      <c r="H3" s="49">
        <v>-24717</v>
      </c>
      <c r="I3" s="48" t="s">
        <v>30</v>
      </c>
      <c r="J3" s="48" t="s">
        <v>31</v>
      </c>
    </row>
    <row r="4" spans="1:10" x14ac:dyDescent="0.25">
      <c r="A4" s="51" t="s">
        <v>32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7" workbookViewId="0">
      <selection activeCell="D22" sqref="D2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x14ac:dyDescent="0.25">
      <c r="A1" s="63" t="s">
        <v>16</v>
      </c>
      <c r="B1" s="63"/>
    </row>
    <row r="2" spans="1:5" ht="15.75" x14ac:dyDescent="0.25">
      <c r="A2" t="s">
        <v>9</v>
      </c>
      <c r="B2" s="64">
        <v>2471724</v>
      </c>
      <c r="C2" s="65"/>
    </row>
    <row r="3" spans="1:5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x14ac:dyDescent="0.25">
      <c r="A5" t="s">
        <v>12</v>
      </c>
      <c r="B5" s="66">
        <f>+B2-C3-C4</f>
        <v>2447006.7599999998</v>
      </c>
      <c r="C5" s="67"/>
      <c r="D5" s="37"/>
    </row>
    <row r="7" spans="1:5" x14ac:dyDescent="0.25">
      <c r="A7" s="63" t="s">
        <v>36</v>
      </c>
      <c r="B7" s="63"/>
    </row>
    <row r="8" spans="1:5" ht="15.75" x14ac:dyDescent="0.25">
      <c r="A8" t="s">
        <v>9</v>
      </c>
      <c r="B8" s="64">
        <v>2483279</v>
      </c>
      <c r="C8" s="65"/>
    </row>
    <row r="9" spans="1:5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x14ac:dyDescent="0.25">
      <c r="A11" t="s">
        <v>12</v>
      </c>
      <c r="B11" s="66">
        <f>+B8-C9-C10</f>
        <v>2458446.21</v>
      </c>
      <c r="C11" s="67"/>
      <c r="D11" s="37"/>
    </row>
    <row r="13" spans="1:5" x14ac:dyDescent="0.25">
      <c r="A13" s="63" t="s">
        <v>48</v>
      </c>
      <c r="B13" s="63"/>
    </row>
    <row r="14" spans="1:5" ht="15.75" x14ac:dyDescent="0.25">
      <c r="A14" t="s">
        <v>9</v>
      </c>
      <c r="B14" s="64">
        <v>9837819</v>
      </c>
      <c r="C14" s="65"/>
    </row>
    <row r="15" spans="1:5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x14ac:dyDescent="0.25">
      <c r="A17" t="s">
        <v>12</v>
      </c>
      <c r="B17" s="66">
        <f>+B14-C15-C16</f>
        <v>9739440.8099999987</v>
      </c>
      <c r="C17" s="67"/>
      <c r="D17" s="37"/>
    </row>
    <row r="19" spans="1:4" x14ac:dyDescent="0.25">
      <c r="A19" s="63" t="s">
        <v>56</v>
      </c>
      <c r="B19" s="63"/>
    </row>
    <row r="20" spans="1:4" ht="15.75" x14ac:dyDescent="0.25">
      <c r="A20" t="s">
        <v>9</v>
      </c>
      <c r="B20" s="64">
        <v>3703396</v>
      </c>
      <c r="C20" s="65"/>
    </row>
    <row r="21" spans="1:4" x14ac:dyDescent="0.25">
      <c r="A21" t="s">
        <v>10</v>
      </c>
      <c r="B21" s="33">
        <v>5.0000000000000001E-3</v>
      </c>
      <c r="C21" s="35">
        <f>+B20*B21</f>
        <v>18516.98</v>
      </c>
    </row>
    <row r="22" spans="1:4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x14ac:dyDescent="0.25">
      <c r="A23" t="s">
        <v>12</v>
      </c>
      <c r="B23" s="66">
        <f>+B20-C21-C22</f>
        <v>3666362.04</v>
      </c>
      <c r="C23" s="67"/>
      <c r="D23" s="37"/>
    </row>
  </sheetData>
  <mergeCells count="12">
    <mergeCell ref="A19:B19"/>
    <mergeCell ref="B20:C20"/>
    <mergeCell ref="B23:C23"/>
    <mergeCell ref="A13:B13"/>
    <mergeCell ref="B14:C14"/>
    <mergeCell ref="B17:C17"/>
    <mergeCell ref="B11:C11"/>
    <mergeCell ref="A1:B1"/>
    <mergeCell ref="B5:C5"/>
    <mergeCell ref="B2:C2"/>
    <mergeCell ref="A7:B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Công nợ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2024-06-08T04:58:05Z</dcterms:modified>
</cp:coreProperties>
</file>