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8DE2652E-27E0-4346-9F1F-117919A217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" sheetId="4" r:id="rId1"/>
    <sheet name="Chi tiết công nợ" sheetId="24" state="hidden" r:id="rId2"/>
    <sheet name="T01.26" sheetId="34" r:id="rId3"/>
    <sheet name="T12" sheetId="21" state="hidden" r:id="rId4"/>
    <sheet name="T11" sheetId="20" state="hidden" r:id="rId5"/>
    <sheet name="T10" sheetId="19" state="hidden" r:id="rId6"/>
    <sheet name="T09" sheetId="18" state="hidden" r:id="rId7"/>
    <sheet name="T08" sheetId="17" state="hidden" r:id="rId8"/>
    <sheet name="T06" sheetId="15" state="hidden" r:id="rId9"/>
    <sheet name="T05" sheetId="14" state="hidden" r:id="rId10"/>
    <sheet name="T04" sheetId="12" state="hidden" r:id="rId11"/>
    <sheet name="T03" sheetId="11" state="hidden" r:id="rId12"/>
    <sheet name="T02" sheetId="9" state="hidden" r:id="rId13"/>
    <sheet name="T01" sheetId="8" state="hidden" r:id="rId14"/>
    <sheet name="CK" sheetId="7" state="hidden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4" l="1"/>
  <c r="H4" i="34"/>
  <c r="H7" i="34"/>
  <c r="H6" i="34"/>
  <c r="H5" i="34"/>
  <c r="H3" i="34"/>
  <c r="H2" i="34"/>
  <c r="G8" i="34" l="1"/>
  <c r="H8" i="34" s="1"/>
  <c r="H9" i="34" s="1"/>
  <c r="F34" i="4" l="1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s="1"/>
  <c r="D82" i="7" l="1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20" i="4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8" i="4" l="1"/>
  <c r="G49" i="4" s="1"/>
  <c r="C3" i="7" l="1"/>
  <c r="C4" i="7"/>
  <c r="D4" i="7" l="1"/>
  <c r="B5" i="7"/>
</calcChain>
</file>

<file path=xl/sharedStrings.xml><?xml version="1.0" encoding="utf-8"?>
<sst xmlns="http://schemas.openxmlformats.org/spreadsheetml/2006/main" count="822" uniqueCount="182">
  <si>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</si>
  <si>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</si>
  <si>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</si>
  <si>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</si>
  <si>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</si>
  <si>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</si>
  <si>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</si>
  <si>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</si>
  <si>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</si>
  <si>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</si>
  <si>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</si>
  <si>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</si>
  <si>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</si>
  <si>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</si>
  <si>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</si>
  <si>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</si>
  <si>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</si>
  <si>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</si>
  <si>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</si>
  <si>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</si>
  <si>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</si>
  <si>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</si>
  <si>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</si>
  <si>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</si>
  <si>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</si>
  <si>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</si>
  <si>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</si>
  <si>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</si>
  <si>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</si>
  <si>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</si>
  <si>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</si>
  <si>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</si>
  <si>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</si>
  <si>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</si>
  <si>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</si>
  <si>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</si>
  <si>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</si>
  <si>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</si>
  <si>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</si>
  <si>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</si>
  <si>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</si>
  <si>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</si>
  <si>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</si>
  <si>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</si>
  <si>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</si>
  <si>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</si>
  <si>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</si>
  <si>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</si>
  <si>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</si>
  <si>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</si>
  <si>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</si>
  <si>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</si>
  <si>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</si>
  <si>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</si>
  <si>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</si>
  <si>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</si>
  <si>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</si>
  <si>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</si>
  <si>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</si>
  <si>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</si>
  <si>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</si>
  <si>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</si>
  <si>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</si>
  <si>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</si>
  <si>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</si>
  <si>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</si>
  <si>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</si>
  <si>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</si>
  <si>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</si>
  <si>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</si>
  <si>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</si>
  <si>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</si>
  <si>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</si>
  <si>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</si>
  <si>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</si>
  <si>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</si>
  <si>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</si>
  <si>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</si>
  <si>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</si>
  <si>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</si>
  <si>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</si>
  <si>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</si>
  <si>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</si>
  <si>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</si>
  <si>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</si>
  <si>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</si>
  <si>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</si>
  <si>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</si>
  <si>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</si>
  <si>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</si>
  <si>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</si>
  <si>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</si>
  <si>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</si>
  <si>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</si>
  <si>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</si>
  <si>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</si>
  <si>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</si>
  <si>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</si>
  <si>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</si>
  <si>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</si>
  <si>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</si>
  <si>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</si>
  <si>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</si>
  <si>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</si>
  <si>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</si>
  <si>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</si>
  <si>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</si>
  <si>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</si>
  <si>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</si>
  <si>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</si>
  <si>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</si>
  <si>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</si>
  <si>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</si>
  <si>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</si>
  <si>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</si>
  <si>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</si>
  <si>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</si>
  <si>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</si>
  <si>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</si>
  <si>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</si>
  <si>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</si>
  <si>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</si>
  <si>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</si>
  <si>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</si>
  <si>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</si>
  <si>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</si>
  <si>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</si>
  <si>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</si>
  <si>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</si>
  <si>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</si>
  <si>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</si>
  <si>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</si>
  <si>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</si>
  <si>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</si>
  <si>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</si>
  <si>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</si>
  <si>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</si>
  <si>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</si>
  <si>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</si>
  <si>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</si>
  <si>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</si>
  <si>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</si>
  <si>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</si>
  <si>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</si>
  <si>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</si>
  <si>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</si>
  <si>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</si>
  <si>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</si>
  <si>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</si>
  <si>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</si>
  <si>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</si>
  <si>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</si>
  <si>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</si>
  <si>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Hàng trả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</si>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</sst>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workbookViewId="0">
      <selection activeCell="G47" sqref="G47"/>
    </sheetView>
  </sheetViews>
  <sheetFormatPr defaultColWidth="9.125" defaultRowHeight="15.75" x14ac:dyDescent="0.25"/>
  <cols>
    <col min="1" max="1" width="2.875" style="1" customWidth="1"/>
    <col min="2" max="2" width="15.25" style="2" customWidth="1"/>
    <col min="3" max="3" width="32" style="23" customWidth="1"/>
    <col min="4" max="4" width="19.25" style="26" customWidth="1"/>
    <col min="5" max="5" width="15" style="1" customWidth="1"/>
    <col min="6" max="6" width="18.25" style="1" customWidth="1"/>
    <col min="7" max="7" width="17.625" style="1" customWidth="1"/>
    <col min="8" max="8" width="9.125" style="1"/>
    <col min="9" max="9" width="12.75" style="1" bestFit="1" customWidth="1"/>
    <col min="10" max="10" width="9.125" style="1"/>
    <col min="11" max="11" width="12.75" style="1" bestFit="1" customWidth="1"/>
    <col min="12" max="12" width="11.625" style="1" bestFit="1" customWidth="1"/>
    <col min="13" max="16384" width="9.125" style="1"/>
  </cols>
  <sheetData>
    <row r="1" spans="2:11" ht="19.5" x14ac:dyDescent="0.3">
      <c r="B1" s="67" t="s">
        <v>6</v>
      </c>
      <c r="C1" s="67"/>
      <c r="D1" s="67"/>
      <c r="E1" s="67"/>
      <c r="F1" s="67"/>
      <c r="G1" s="67"/>
    </row>
    <row r="2" spans="2:11" s="5" customFormat="1" ht="31.5" x14ac:dyDescent="0.2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">
      <c r="B3" s="38"/>
      <c r="C3" s="39" t="s">
        <v>60</v>
      </c>
      <c r="D3" s="40">
        <v>12704226.310000002</v>
      </c>
      <c r="E3" s="39"/>
      <c r="F3" s="39"/>
      <c r="G3" s="39"/>
    </row>
    <row r="4" spans="2:11" x14ac:dyDescent="0.25">
      <c r="B4" s="32" t="s">
        <v>156</v>
      </c>
      <c r="C4" s="6" t="s">
        <v>152</v>
      </c>
      <c r="D4" s="7">
        <v>16703470</v>
      </c>
      <c r="E4" s="9"/>
      <c r="F4" s="8"/>
      <c r="G4" s="10"/>
      <c r="I4" s="43"/>
    </row>
    <row r="5" spans="2:11" hidden="1" x14ac:dyDescent="0.25">
      <c r="B5" s="32" t="s">
        <v>157</v>
      </c>
      <c r="C5" s="6" t="s">
        <v>152</v>
      </c>
      <c r="D5" s="7"/>
      <c r="E5" s="9"/>
      <c r="F5" s="8"/>
      <c r="G5" s="10"/>
      <c r="I5" s="43"/>
    </row>
    <row r="6" spans="2:11" hidden="1" x14ac:dyDescent="0.25">
      <c r="B6" s="32" t="s">
        <v>158</v>
      </c>
      <c r="C6" s="6" t="s">
        <v>152</v>
      </c>
      <c r="D6" s="7"/>
      <c r="E6" s="9"/>
      <c r="F6" s="8"/>
      <c r="G6" s="10"/>
      <c r="I6" s="43"/>
    </row>
    <row r="7" spans="2:11" hidden="1" x14ac:dyDescent="0.25">
      <c r="B7" s="32" t="s">
        <v>159</v>
      </c>
      <c r="C7" s="6" t="s">
        <v>152</v>
      </c>
      <c r="D7" s="7"/>
      <c r="E7" s="9"/>
      <c r="F7" s="8"/>
      <c r="G7" s="10"/>
      <c r="I7" s="43"/>
    </row>
    <row r="8" spans="2:11" hidden="1" x14ac:dyDescent="0.25">
      <c r="B8" s="32" t="s">
        <v>160</v>
      </c>
      <c r="C8" s="6" t="s">
        <v>152</v>
      </c>
      <c r="D8" s="7"/>
      <c r="E8" s="9"/>
      <c r="F8" s="8"/>
      <c r="G8" s="10"/>
      <c r="I8" s="43"/>
    </row>
    <row r="9" spans="2:11" hidden="1" x14ac:dyDescent="0.25">
      <c r="B9" s="32" t="s">
        <v>161</v>
      </c>
      <c r="C9" s="6" t="s">
        <v>152</v>
      </c>
      <c r="D9" s="7"/>
      <c r="E9" s="9"/>
      <c r="F9" s="8"/>
      <c r="G9" s="10"/>
      <c r="I9" s="43"/>
    </row>
    <row r="10" spans="2:11" hidden="1" x14ac:dyDescent="0.25">
      <c r="B10" s="32" t="s">
        <v>162</v>
      </c>
      <c r="C10" s="6" t="s">
        <v>152</v>
      </c>
      <c r="D10" s="7"/>
      <c r="E10" s="9"/>
      <c r="F10" s="8"/>
      <c r="G10" s="10"/>
      <c r="I10" s="43"/>
    </row>
    <row r="11" spans="2:11" hidden="1" x14ac:dyDescent="0.25">
      <c r="B11" s="32" t="s">
        <v>163</v>
      </c>
      <c r="C11" s="6" t="s">
        <v>152</v>
      </c>
      <c r="D11" s="7"/>
      <c r="E11" s="9"/>
      <c r="F11" s="8"/>
      <c r="G11" s="10"/>
      <c r="I11" s="43"/>
    </row>
    <row r="12" spans="2:11" hidden="1" x14ac:dyDescent="0.25">
      <c r="B12" s="32" t="s">
        <v>164</v>
      </c>
      <c r="C12" s="6" t="s">
        <v>152</v>
      </c>
      <c r="D12" s="7"/>
      <c r="E12" s="9"/>
      <c r="F12" s="8"/>
      <c r="G12" s="10"/>
      <c r="I12" s="43"/>
    </row>
    <row r="13" spans="2:11" hidden="1" x14ac:dyDescent="0.25">
      <c r="B13" s="32" t="s">
        <v>165</v>
      </c>
      <c r="C13" s="6" t="s">
        <v>152</v>
      </c>
      <c r="D13" s="7"/>
      <c r="E13" s="9"/>
      <c r="F13" s="8"/>
      <c r="G13" s="10"/>
      <c r="I13" s="43"/>
    </row>
    <row r="14" spans="2:11" hidden="1" x14ac:dyDescent="0.25">
      <c r="B14" s="32" t="s">
        <v>166</v>
      </c>
      <c r="C14" s="6" t="s">
        <v>152</v>
      </c>
      <c r="D14" s="7"/>
      <c r="E14" s="9"/>
      <c r="F14" s="8"/>
      <c r="G14" s="10"/>
      <c r="I14" s="43"/>
    </row>
    <row r="15" spans="2:11" hidden="1" x14ac:dyDescent="0.25">
      <c r="B15" s="32" t="s">
        <v>167</v>
      </c>
      <c r="C15" s="6" t="s">
        <v>152</v>
      </c>
      <c r="D15" s="7"/>
      <c r="E15" s="9"/>
      <c r="F15" s="8"/>
      <c r="G15" s="10"/>
      <c r="I15" s="43"/>
    </row>
    <row r="16" spans="2:11" x14ac:dyDescent="0.25">
      <c r="B16" s="32"/>
      <c r="C16" s="6"/>
      <c r="D16" s="7"/>
      <c r="E16" s="9"/>
      <c r="F16" s="42"/>
      <c r="G16" s="10"/>
      <c r="K16" s="41"/>
    </row>
    <row r="17" spans="2:11" x14ac:dyDescent="0.25">
      <c r="B17" s="68" t="s">
        <v>3</v>
      </c>
      <c r="C17" s="69"/>
      <c r="D17" s="13">
        <f>SUM(D4:D16)</f>
        <v>16703470</v>
      </c>
      <c r="E17" s="13"/>
      <c r="F17" s="13"/>
      <c r="G17" s="14"/>
      <c r="K17" s="41"/>
    </row>
    <row r="18" spans="2:11" x14ac:dyDescent="0.25">
      <c r="B18" s="32"/>
      <c r="C18" s="6" t="s">
        <v>153</v>
      </c>
      <c r="D18" s="28"/>
      <c r="E18" s="66">
        <v>0</v>
      </c>
      <c r="F18" s="30"/>
      <c r="G18" s="31"/>
      <c r="I18" s="41"/>
      <c r="K18" s="41"/>
    </row>
    <row r="19" spans="2:11" x14ac:dyDescent="0.25">
      <c r="B19" s="27"/>
      <c r="C19" s="54"/>
      <c r="D19" s="28"/>
      <c r="E19" s="29"/>
      <c r="F19" s="30"/>
      <c r="G19" s="31"/>
      <c r="I19" s="41"/>
      <c r="K19" s="41"/>
    </row>
    <row r="20" spans="2:11" x14ac:dyDescent="0.25">
      <c r="B20" s="68" t="s">
        <v>4</v>
      </c>
      <c r="C20" s="69"/>
      <c r="D20" s="11"/>
      <c r="E20" s="13">
        <f>SUM(E18:E19)</f>
        <v>0</v>
      </c>
      <c r="F20" s="13"/>
      <c r="G20" s="14"/>
      <c r="I20" s="41"/>
    </row>
    <row r="21" spans="2:11" x14ac:dyDescent="0.25">
      <c r="B21" s="32" t="s">
        <v>156</v>
      </c>
      <c r="C21" s="6" t="s">
        <v>154</v>
      </c>
      <c r="D21" s="28"/>
      <c r="E21" s="29"/>
      <c r="F21" s="65">
        <v>167035</v>
      </c>
      <c r="G21" s="31"/>
      <c r="I21" s="41"/>
      <c r="K21" s="41"/>
    </row>
    <row r="22" spans="2:11" hidden="1" x14ac:dyDescent="0.25">
      <c r="B22" s="32" t="s">
        <v>157</v>
      </c>
      <c r="C22" s="6" t="s">
        <v>154</v>
      </c>
      <c r="D22" s="28"/>
      <c r="E22" s="29"/>
      <c r="F22" s="65"/>
      <c r="G22" s="31"/>
      <c r="I22" s="41"/>
      <c r="K22" s="41"/>
    </row>
    <row r="23" spans="2:11" hidden="1" x14ac:dyDescent="0.25">
      <c r="B23" s="32" t="s">
        <v>158</v>
      </c>
      <c r="C23" s="6" t="s">
        <v>154</v>
      </c>
      <c r="D23" s="28"/>
      <c r="E23" s="29"/>
      <c r="F23" s="65"/>
      <c r="G23" s="31"/>
      <c r="I23" s="41"/>
      <c r="K23" s="41"/>
    </row>
    <row r="24" spans="2:11" hidden="1" x14ac:dyDescent="0.25">
      <c r="B24" s="32" t="s">
        <v>159</v>
      </c>
      <c r="C24" s="6" t="s">
        <v>154</v>
      </c>
      <c r="D24" s="28"/>
      <c r="E24" s="29"/>
      <c r="F24" s="65"/>
      <c r="G24" s="31"/>
      <c r="I24" s="41"/>
      <c r="K24" s="41"/>
    </row>
    <row r="25" spans="2:11" hidden="1" x14ac:dyDescent="0.25">
      <c r="B25" s="32" t="s">
        <v>160</v>
      </c>
      <c r="C25" s="6" t="s">
        <v>154</v>
      </c>
      <c r="D25" s="28"/>
      <c r="E25" s="29"/>
      <c r="F25" s="65"/>
      <c r="G25" s="31"/>
      <c r="I25" s="41"/>
      <c r="K25" s="41"/>
    </row>
    <row r="26" spans="2:11" hidden="1" x14ac:dyDescent="0.25">
      <c r="B26" s="32" t="s">
        <v>161</v>
      </c>
      <c r="C26" s="6" t="s">
        <v>154</v>
      </c>
      <c r="D26" s="28"/>
      <c r="E26" s="29"/>
      <c r="F26" s="65"/>
      <c r="G26" s="31"/>
      <c r="I26" s="41"/>
      <c r="K26" s="41"/>
    </row>
    <row r="27" spans="2:11" hidden="1" x14ac:dyDescent="0.25">
      <c r="B27" s="32" t="s">
        <v>162</v>
      </c>
      <c r="C27" s="6" t="s">
        <v>154</v>
      </c>
      <c r="D27" s="28"/>
      <c r="E27" s="29"/>
      <c r="F27" s="65"/>
      <c r="G27" s="31"/>
      <c r="I27" s="41"/>
      <c r="K27" s="41"/>
    </row>
    <row r="28" spans="2:11" hidden="1" x14ac:dyDescent="0.25">
      <c r="B28" s="32" t="s">
        <v>163</v>
      </c>
      <c r="C28" s="6" t="s">
        <v>154</v>
      </c>
      <c r="D28" s="28"/>
      <c r="E28" s="29"/>
      <c r="F28" s="65"/>
      <c r="G28" s="31"/>
      <c r="I28" s="41"/>
      <c r="K28" s="41"/>
    </row>
    <row r="29" spans="2:11" hidden="1" x14ac:dyDescent="0.25">
      <c r="B29" s="32" t="s">
        <v>164</v>
      </c>
      <c r="C29" s="6" t="s">
        <v>154</v>
      </c>
      <c r="D29" s="28"/>
      <c r="E29" s="29"/>
      <c r="F29" s="65"/>
      <c r="G29" s="31"/>
      <c r="I29" s="41"/>
      <c r="K29" s="41"/>
    </row>
    <row r="30" spans="2:11" hidden="1" x14ac:dyDescent="0.25">
      <c r="B30" s="32" t="s">
        <v>165</v>
      </c>
      <c r="C30" s="6" t="s">
        <v>154</v>
      </c>
      <c r="D30" s="28"/>
      <c r="E30" s="29"/>
      <c r="F30" s="65"/>
      <c r="G30" s="31"/>
      <c r="I30" s="41"/>
      <c r="K30" s="41"/>
    </row>
    <row r="31" spans="2:11" hidden="1" x14ac:dyDescent="0.25">
      <c r="B31" s="32" t="s">
        <v>166</v>
      </c>
      <c r="C31" s="6" t="s">
        <v>154</v>
      </c>
      <c r="D31" s="28"/>
      <c r="E31" s="29"/>
      <c r="F31" s="65"/>
      <c r="G31" s="31"/>
      <c r="I31" s="41"/>
      <c r="K31" s="41"/>
    </row>
    <row r="32" spans="2:11" hidden="1" x14ac:dyDescent="0.25">
      <c r="B32" s="32" t="s">
        <v>167</v>
      </c>
      <c r="C32" s="6" t="s">
        <v>154</v>
      </c>
      <c r="D32" s="28"/>
      <c r="E32" s="29"/>
      <c r="F32" s="65"/>
      <c r="G32" s="31"/>
      <c r="I32" s="41"/>
      <c r="K32" s="41"/>
    </row>
    <row r="33" spans="2:11" x14ac:dyDescent="0.25">
      <c r="B33" s="27"/>
      <c r="C33" s="54"/>
      <c r="D33" s="28"/>
      <c r="E33" s="29"/>
      <c r="F33" s="30"/>
      <c r="G33" s="31"/>
      <c r="I33" s="41"/>
      <c r="K33" s="41"/>
    </row>
    <row r="34" spans="2:11" x14ac:dyDescent="0.25">
      <c r="B34" s="68" t="s">
        <v>155</v>
      </c>
      <c r="C34" s="69"/>
      <c r="D34" s="11"/>
      <c r="E34" s="13"/>
      <c r="F34" s="13">
        <f>SUM(F21:F33)</f>
        <v>167035</v>
      </c>
      <c r="G34" s="14"/>
      <c r="I34" s="41"/>
    </row>
    <row r="35" spans="2:11" x14ac:dyDescent="0.25">
      <c r="B35" s="32" t="s">
        <v>156</v>
      </c>
      <c r="C35" s="6" t="s">
        <v>61</v>
      </c>
      <c r="D35" s="7"/>
      <c r="E35" s="7"/>
      <c r="F35" s="8"/>
      <c r="G35" s="8">
        <v>9793415</v>
      </c>
    </row>
    <row r="36" spans="2:11" hidden="1" x14ac:dyDescent="0.25">
      <c r="B36" s="32" t="s">
        <v>157</v>
      </c>
      <c r="C36" s="6" t="s">
        <v>61</v>
      </c>
      <c r="D36" s="7"/>
      <c r="E36" s="7"/>
      <c r="F36" s="8"/>
      <c r="G36" s="8"/>
    </row>
    <row r="37" spans="2:11" hidden="1" x14ac:dyDescent="0.25">
      <c r="B37" s="32" t="s">
        <v>158</v>
      </c>
      <c r="C37" s="6" t="s">
        <v>61</v>
      </c>
      <c r="D37" s="7"/>
      <c r="E37" s="7"/>
      <c r="F37" s="8"/>
      <c r="G37" s="8"/>
    </row>
    <row r="38" spans="2:11" hidden="1" x14ac:dyDescent="0.25">
      <c r="B38" s="32" t="s">
        <v>159</v>
      </c>
      <c r="C38" s="6" t="s">
        <v>61</v>
      </c>
      <c r="D38" s="7"/>
      <c r="E38" s="7"/>
      <c r="F38" s="8"/>
      <c r="G38" s="8"/>
    </row>
    <row r="39" spans="2:11" hidden="1" x14ac:dyDescent="0.25">
      <c r="B39" s="32" t="s">
        <v>160</v>
      </c>
      <c r="C39" s="6" t="s">
        <v>61</v>
      </c>
      <c r="D39" s="7"/>
      <c r="E39" s="7"/>
      <c r="F39" s="8"/>
      <c r="G39" s="8"/>
    </row>
    <row r="40" spans="2:11" hidden="1" x14ac:dyDescent="0.25">
      <c r="B40" s="32" t="s">
        <v>161</v>
      </c>
      <c r="C40" s="6" t="s">
        <v>61</v>
      </c>
      <c r="D40" s="7"/>
      <c r="E40" s="7"/>
      <c r="F40" s="8"/>
      <c r="G40" s="8"/>
    </row>
    <row r="41" spans="2:11" hidden="1" x14ac:dyDescent="0.25">
      <c r="B41" s="32" t="s">
        <v>162</v>
      </c>
      <c r="C41" s="6" t="s">
        <v>61</v>
      </c>
      <c r="D41" s="7"/>
      <c r="E41" s="7"/>
      <c r="F41" s="8"/>
      <c r="G41" s="8"/>
    </row>
    <row r="42" spans="2:11" hidden="1" x14ac:dyDescent="0.25">
      <c r="B42" s="32" t="s">
        <v>163</v>
      </c>
      <c r="C42" s="6" t="s">
        <v>61</v>
      </c>
      <c r="D42" s="7"/>
      <c r="E42" s="7"/>
      <c r="F42" s="8"/>
      <c r="G42" s="8"/>
    </row>
    <row r="43" spans="2:11" hidden="1" x14ac:dyDescent="0.25">
      <c r="B43" s="32" t="s">
        <v>164</v>
      </c>
      <c r="C43" s="6" t="s">
        <v>61</v>
      </c>
      <c r="D43" s="7"/>
      <c r="E43" s="7"/>
      <c r="F43" s="8"/>
      <c r="G43" s="8"/>
    </row>
    <row r="44" spans="2:11" hidden="1" x14ac:dyDescent="0.25">
      <c r="B44" s="32" t="s">
        <v>165</v>
      </c>
      <c r="C44" s="6" t="s">
        <v>61</v>
      </c>
      <c r="D44" s="7"/>
      <c r="E44" s="7"/>
      <c r="F44" s="8"/>
      <c r="G44" s="8"/>
    </row>
    <row r="45" spans="2:11" hidden="1" x14ac:dyDescent="0.25">
      <c r="B45" s="32" t="s">
        <v>166</v>
      </c>
      <c r="C45" s="6" t="s">
        <v>61</v>
      </c>
      <c r="D45" s="7"/>
      <c r="E45" s="7"/>
      <c r="F45" s="8"/>
      <c r="G45" s="8"/>
    </row>
    <row r="46" spans="2:11" hidden="1" x14ac:dyDescent="0.25">
      <c r="B46" s="32" t="s">
        <v>167</v>
      </c>
      <c r="C46" s="6" t="s">
        <v>61</v>
      </c>
      <c r="D46" s="7"/>
      <c r="E46" s="7"/>
      <c r="F46" s="8"/>
      <c r="G46" s="8"/>
    </row>
    <row r="47" spans="2:11" x14ac:dyDescent="0.25">
      <c r="B47" s="32"/>
      <c r="C47" s="6"/>
      <c r="D47" s="7"/>
      <c r="E47" s="7"/>
      <c r="F47" s="8"/>
      <c r="G47" s="8"/>
    </row>
    <row r="48" spans="2:11" x14ac:dyDescent="0.25">
      <c r="B48" s="68" t="s">
        <v>5</v>
      </c>
      <c r="C48" s="69"/>
      <c r="D48" s="15"/>
      <c r="E48" s="12"/>
      <c r="F48" s="14"/>
      <c r="G48" s="16">
        <f>SUM(G35:G47)</f>
        <v>9793415</v>
      </c>
    </row>
    <row r="49" spans="2:7" ht="27.2" customHeight="1" x14ac:dyDescent="0.25">
      <c r="B49" s="70" t="s">
        <v>7</v>
      </c>
      <c r="C49" s="71"/>
      <c r="D49" s="71"/>
      <c r="E49" s="71"/>
      <c r="F49" s="72"/>
      <c r="G49" s="17">
        <f>+D3+D17-F34-G48-E20</f>
        <v>19447246.310000002</v>
      </c>
    </row>
    <row r="50" spans="2:7" x14ac:dyDescent="0.25">
      <c r="B50" s="18"/>
      <c r="C50" s="19"/>
      <c r="D50" s="20"/>
      <c r="E50" s="21"/>
    </row>
    <row r="51" spans="2:7" x14ac:dyDescent="0.25">
      <c r="B51" s="18"/>
      <c r="C51" s="19"/>
      <c r="D51" s="20"/>
      <c r="E51" s="21"/>
    </row>
    <row r="52" spans="2:7" x14ac:dyDescent="0.25">
      <c r="B52" s="18"/>
      <c r="C52" s="19"/>
      <c r="D52" s="20"/>
      <c r="E52" s="21"/>
      <c r="G52" s="41"/>
    </row>
    <row r="53" spans="2:7" x14ac:dyDescent="0.25">
      <c r="B53" s="22"/>
      <c r="D53" s="24"/>
      <c r="E53" s="25"/>
    </row>
  </sheetData>
  <mergeCells count="6">
    <mergeCell ref="B1:G1"/>
    <mergeCell ref="B17:C17"/>
    <mergeCell ref="B20:C20"/>
    <mergeCell ref="B48:C48"/>
    <mergeCell ref="B49:F49"/>
    <mergeCell ref="B34:C34"/>
  </mergeCells>
  <phoneticPr fontId="9" type="noConversion"/>
  <conditionalFormatting sqref="B50:C52 B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4.25" x14ac:dyDescent="0.2"/>
  <cols>
    <col min="1" max="1" width="11.75" customWidth="1"/>
    <col min="4" max="4" width="55.625" bestFit="1" customWidth="1"/>
    <col min="8" max="8" width="11.75" bestFit="1" customWidth="1"/>
    <col min="9" max="9" width="28.375" bestFit="1" customWidth="1"/>
    <col min="10" max="10" width="9.625" bestFit="1" customWidth="1"/>
  </cols>
  <sheetData>
    <row r="1" spans="1:10" ht="31.5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61">
        <v>45499</v>
      </c>
      <c r="B2" s="62" t="s">
        <v>57</v>
      </c>
      <c r="C2" s="62" t="s">
        <v>24</v>
      </c>
      <c r="D2" s="62" t="s">
        <v>58</v>
      </c>
      <c r="E2" s="63">
        <v>666348</v>
      </c>
      <c r="F2" s="64" t="s">
        <v>26</v>
      </c>
      <c r="G2" s="63">
        <v>53308</v>
      </c>
      <c r="H2" s="63">
        <v>719656</v>
      </c>
      <c r="I2" s="62" t="s">
        <v>27</v>
      </c>
      <c r="J2" s="62" t="s">
        <v>28</v>
      </c>
    </row>
    <row r="3" spans="1:10" x14ac:dyDescent="0.2">
      <c r="A3" s="47">
        <v>45694</v>
      </c>
      <c r="B3" s="48" t="s">
        <v>102</v>
      </c>
      <c r="C3" s="48" t="s">
        <v>100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">
      <c r="A4" s="47">
        <v>45694</v>
      </c>
      <c r="B4" s="48" t="s">
        <v>103</v>
      </c>
      <c r="C4" s="48" t="s">
        <v>100</v>
      </c>
      <c r="D4" s="48" t="s">
        <v>58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">
      <c r="A5" s="47">
        <v>45707</v>
      </c>
      <c r="B5" s="48" t="s">
        <v>104</v>
      </c>
      <c r="C5" s="48" t="s">
        <v>100</v>
      </c>
      <c r="D5" s="48" t="s">
        <v>80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">
      <c r="A6" s="47">
        <v>45710</v>
      </c>
      <c r="B6" s="48" t="s">
        <v>105</v>
      </c>
      <c r="C6" s="48" t="s">
        <v>100</v>
      </c>
      <c r="D6" s="48" t="s">
        <v>95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">
      <c r="A7" s="47">
        <v>45715</v>
      </c>
      <c r="B7" s="48" t="s">
        <v>106</v>
      </c>
      <c r="C7" s="48" t="s">
        <v>100</v>
      </c>
      <c r="D7" s="48" t="s">
        <v>80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">
      <c r="A8" s="47">
        <v>45715</v>
      </c>
      <c r="B8" s="48" t="s">
        <v>107</v>
      </c>
      <c r="C8" s="48" t="s">
        <v>100</v>
      </c>
      <c r="D8" s="48" t="s">
        <v>58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">
      <c r="A9" s="47">
        <v>45715</v>
      </c>
      <c r="B9" s="48" t="s">
        <v>108</v>
      </c>
      <c r="C9" s="48" t="s">
        <v>100</v>
      </c>
      <c r="D9" s="48" t="s">
        <v>58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">
      <c r="A10" s="47">
        <v>45715</v>
      </c>
      <c r="B10" s="48" t="s">
        <v>109</v>
      </c>
      <c r="C10" s="48" t="s">
        <v>100</v>
      </c>
      <c r="D10" s="48" t="s">
        <v>95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">
      <c r="A11" s="47">
        <v>45716</v>
      </c>
      <c r="B11" s="48" t="s">
        <v>110</v>
      </c>
      <c r="C11" s="48" t="s">
        <v>100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">
      <c r="A12" s="47">
        <v>45716</v>
      </c>
      <c r="B12" s="48" t="s">
        <v>111</v>
      </c>
      <c r="C12" s="48" t="s">
        <v>100</v>
      </c>
      <c r="D12" s="48" t="s">
        <v>112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">
      <c r="A13" s="57"/>
      <c r="D13" s="48" t="s">
        <v>113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">
      <c r="A14" s="47">
        <v>45717</v>
      </c>
      <c r="B14" s="48" t="s">
        <v>115</v>
      </c>
      <c r="C14" s="48" t="s">
        <v>100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">
      <c r="A15" s="47">
        <v>45717</v>
      </c>
      <c r="B15" s="48" t="s">
        <v>116</v>
      </c>
      <c r="C15" s="48" t="s">
        <v>100</v>
      </c>
      <c r="D15" s="48" t="s">
        <v>75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">
      <c r="A16" s="47">
        <v>45733</v>
      </c>
      <c r="B16" s="48" t="s">
        <v>117</v>
      </c>
      <c r="C16" s="48" t="s">
        <v>100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">
      <c r="A17" s="47">
        <v>45736</v>
      </c>
      <c r="B17" s="48" t="s">
        <v>118</v>
      </c>
      <c r="C17" s="48" t="s">
        <v>100</v>
      </c>
      <c r="D17" s="48" t="s">
        <v>75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">
      <c r="A18" s="47">
        <v>45737</v>
      </c>
      <c r="B18" s="48" t="s">
        <v>119</v>
      </c>
      <c r="C18" s="48" t="s">
        <v>100</v>
      </c>
      <c r="D18" s="48" t="s">
        <v>95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">
      <c r="A19" s="47">
        <v>45737</v>
      </c>
      <c r="B19" s="48" t="s">
        <v>120</v>
      </c>
      <c r="C19" s="48" t="s">
        <v>100</v>
      </c>
      <c r="D19" s="48" t="s">
        <v>58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">
      <c r="A20" s="47">
        <v>45738</v>
      </c>
      <c r="B20" s="48" t="s">
        <v>121</v>
      </c>
      <c r="C20" s="48" t="s">
        <v>100</v>
      </c>
      <c r="D20" s="48" t="s">
        <v>95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">
      <c r="A21" s="47">
        <v>45744</v>
      </c>
      <c r="B21" s="48" t="s">
        <v>122</v>
      </c>
      <c r="C21" s="48" t="s">
        <v>100</v>
      </c>
      <c r="D21" s="48" t="s">
        <v>89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">
      <c r="A22" s="57"/>
      <c r="D22" s="48" t="s">
        <v>124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">
      <c r="A23" s="47">
        <v>45751</v>
      </c>
      <c r="B23" s="48" t="s">
        <v>125</v>
      </c>
      <c r="C23" s="48" t="s">
        <v>100</v>
      </c>
      <c r="D23" s="48" t="s">
        <v>75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">
      <c r="A24" s="47">
        <v>45751</v>
      </c>
      <c r="B24" s="48" t="s">
        <v>126</v>
      </c>
      <c r="C24" s="48" t="s">
        <v>100</v>
      </c>
      <c r="D24" s="48" t="s">
        <v>58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">
      <c r="A25" s="47">
        <v>45755</v>
      </c>
      <c r="B25" s="48" t="s">
        <v>127</v>
      </c>
      <c r="C25" s="48" t="s">
        <v>100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">
      <c r="A26" s="47">
        <v>45755</v>
      </c>
      <c r="B26" s="48" t="s">
        <v>128</v>
      </c>
      <c r="C26" s="48" t="s">
        <v>100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">
      <c r="A27" s="47">
        <v>45756</v>
      </c>
      <c r="B27" s="48" t="s">
        <v>129</v>
      </c>
      <c r="C27" s="48" t="s">
        <v>100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">
      <c r="A28" s="47">
        <v>45758</v>
      </c>
      <c r="B28" s="48" t="s">
        <v>130</v>
      </c>
      <c r="C28" s="48" t="s">
        <v>100</v>
      </c>
      <c r="D28" s="48" t="s">
        <v>58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">
      <c r="A29" s="47">
        <v>45761</v>
      </c>
      <c r="B29" s="48" t="s">
        <v>131</v>
      </c>
      <c r="C29" s="48" t="s">
        <v>100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">
      <c r="A30" s="47">
        <v>45766</v>
      </c>
      <c r="B30" s="48" t="s">
        <v>132</v>
      </c>
      <c r="C30" s="48" t="s">
        <v>100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">
      <c r="A31" s="47">
        <v>45775</v>
      </c>
      <c r="B31" s="48" t="s">
        <v>133</v>
      </c>
      <c r="C31" s="48" t="s">
        <v>100</v>
      </c>
      <c r="D31" s="48" t="s">
        <v>58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">
      <c r="A32" s="57"/>
      <c r="D32" s="48" t="s">
        <v>134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">
      <c r="A33" s="47">
        <v>45784</v>
      </c>
      <c r="B33" s="48" t="s">
        <v>136</v>
      </c>
      <c r="C33" s="48" t="s">
        <v>100</v>
      </c>
      <c r="D33" s="48" t="s">
        <v>75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">
      <c r="A34" s="47">
        <v>45786</v>
      </c>
      <c r="B34" s="48" t="s">
        <v>137</v>
      </c>
      <c r="C34" s="48" t="s">
        <v>100</v>
      </c>
      <c r="D34" s="48" t="s">
        <v>58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">
      <c r="A35" s="47">
        <v>45787</v>
      </c>
      <c r="B35" s="48" t="s">
        <v>138</v>
      </c>
      <c r="C35" s="48" t="s">
        <v>100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">
      <c r="A36" s="47">
        <v>45791</v>
      </c>
      <c r="B36" s="48" t="s">
        <v>139</v>
      </c>
      <c r="C36" s="48" t="s">
        <v>100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">
      <c r="A37" s="47">
        <v>45791</v>
      </c>
      <c r="B37" s="48" t="s">
        <v>140</v>
      </c>
      <c r="C37" s="48" t="s">
        <v>100</v>
      </c>
      <c r="D37" s="48" t="s">
        <v>80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">
      <c r="A38" s="47">
        <v>45791</v>
      </c>
      <c r="B38" s="48" t="s">
        <v>141</v>
      </c>
      <c r="C38" s="48" t="s">
        <v>100</v>
      </c>
      <c r="D38" s="48" t="s">
        <v>58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">
      <c r="A39" s="47">
        <v>45798</v>
      </c>
      <c r="B39" s="48" t="s">
        <v>142</v>
      </c>
      <c r="C39" s="48" t="s">
        <v>100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">
      <c r="A40" s="47">
        <v>45799</v>
      </c>
      <c r="B40" s="48" t="s">
        <v>143</v>
      </c>
      <c r="C40" s="48" t="s">
        <v>100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">
      <c r="A41" s="57"/>
      <c r="D41" s="48" t="s">
        <v>144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">
      <c r="A42" s="47">
        <v>45826</v>
      </c>
      <c r="B42" s="48" t="s">
        <v>146</v>
      </c>
      <c r="C42" s="48" t="s">
        <v>100</v>
      </c>
      <c r="D42" s="48" t="s">
        <v>147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">
      <c r="A43" s="47">
        <v>45828</v>
      </c>
      <c r="B43" s="48" t="s">
        <v>148</v>
      </c>
      <c r="C43" s="48" t="s">
        <v>100</v>
      </c>
      <c r="D43" s="48" t="s">
        <v>149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">
      <c r="A44" s="57"/>
      <c r="D44" s="48" t="s">
        <v>150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9B22-F549-4E51-840E-E37810958D0B}">
  <sheetPr>
    <outlinePr summaryBelow="0"/>
  </sheetPr>
  <dimension ref="A1:J9"/>
  <sheetViews>
    <sheetView topLeftCell="E1" zoomScaleNormal="100" workbookViewId="0">
      <selection activeCell="A2" sqref="A2:J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 t="s">
        <v>168</v>
      </c>
      <c r="B2" s="48">
        <v>126</v>
      </c>
      <c r="C2" s="48" t="s">
        <v>174</v>
      </c>
      <c r="D2" s="48" t="s">
        <v>175</v>
      </c>
      <c r="E2" s="49">
        <v>1193094</v>
      </c>
      <c r="F2" s="50" t="s">
        <v>26</v>
      </c>
      <c r="G2" s="49">
        <v>95448</v>
      </c>
      <c r="H2" s="49">
        <f t="shared" ref="H2:H7" si="0">+E2+G2</f>
        <v>1288542</v>
      </c>
      <c r="I2" s="48" t="s">
        <v>27</v>
      </c>
      <c r="J2" s="48" t="s">
        <v>28</v>
      </c>
    </row>
    <row r="3" spans="1:10" outlineLevel="1" x14ac:dyDescent="0.2">
      <c r="A3" s="47" t="s">
        <v>169</v>
      </c>
      <c r="B3" s="48">
        <v>4742</v>
      </c>
      <c r="C3" s="48" t="s">
        <v>174</v>
      </c>
      <c r="D3" s="48" t="s">
        <v>176</v>
      </c>
      <c r="E3" s="49">
        <v>1435669</v>
      </c>
      <c r="F3" s="50" t="s">
        <v>26</v>
      </c>
      <c r="G3" s="49">
        <v>114854</v>
      </c>
      <c r="H3" s="49">
        <f t="shared" si="0"/>
        <v>1550523</v>
      </c>
      <c r="I3" s="48" t="s">
        <v>27</v>
      </c>
      <c r="J3" s="48" t="s">
        <v>28</v>
      </c>
    </row>
    <row r="4" spans="1:10" outlineLevel="1" x14ac:dyDescent="0.2">
      <c r="A4" s="47" t="s">
        <v>170</v>
      </c>
      <c r="B4" s="48">
        <v>6021</v>
      </c>
      <c r="C4" s="48" t="s">
        <v>174</v>
      </c>
      <c r="D4" s="48" t="s">
        <v>177</v>
      </c>
      <c r="E4" s="49">
        <v>2067345</v>
      </c>
      <c r="F4" s="50" t="s">
        <v>26</v>
      </c>
      <c r="G4" s="49">
        <v>165388</v>
      </c>
      <c r="H4" s="49">
        <f t="shared" si="0"/>
        <v>2232733</v>
      </c>
      <c r="I4" s="48" t="s">
        <v>27</v>
      </c>
      <c r="J4" s="48" t="s">
        <v>28</v>
      </c>
    </row>
    <row r="5" spans="1:10" outlineLevel="1" x14ac:dyDescent="0.2">
      <c r="A5" s="47" t="s">
        <v>171</v>
      </c>
      <c r="B5" s="48">
        <v>7189</v>
      </c>
      <c r="C5" s="48" t="s">
        <v>174</v>
      </c>
      <c r="D5" s="48" t="s">
        <v>178</v>
      </c>
      <c r="E5" s="49">
        <v>660879</v>
      </c>
      <c r="F5" s="50" t="s">
        <v>26</v>
      </c>
      <c r="G5" s="49">
        <v>52870</v>
      </c>
      <c r="H5" s="49">
        <f t="shared" si="0"/>
        <v>713749</v>
      </c>
      <c r="I5" s="48" t="s">
        <v>27</v>
      </c>
      <c r="J5" s="48" t="s">
        <v>28</v>
      </c>
    </row>
    <row r="6" spans="1:10" outlineLevel="1" x14ac:dyDescent="0.2">
      <c r="A6" s="47" t="s">
        <v>172</v>
      </c>
      <c r="B6" s="48">
        <v>7281</v>
      </c>
      <c r="C6" s="48" t="s">
        <v>174</v>
      </c>
      <c r="D6" s="48" t="s">
        <v>179</v>
      </c>
      <c r="E6" s="49">
        <v>2496654</v>
      </c>
      <c r="F6" s="50" t="s">
        <v>26</v>
      </c>
      <c r="G6" s="49">
        <v>199732</v>
      </c>
      <c r="H6" s="49">
        <f t="shared" si="0"/>
        <v>2696386</v>
      </c>
      <c r="I6" s="48" t="s">
        <v>27</v>
      </c>
      <c r="J6" s="48" t="s">
        <v>28</v>
      </c>
    </row>
    <row r="7" spans="1:10" outlineLevel="1" x14ac:dyDescent="0.2">
      <c r="A7" s="47" t="s">
        <v>173</v>
      </c>
      <c r="B7" s="48">
        <v>7301</v>
      </c>
      <c r="C7" s="48" t="s">
        <v>174</v>
      </c>
      <c r="D7" s="48" t="s">
        <v>180</v>
      </c>
      <c r="E7" s="49">
        <v>7612534</v>
      </c>
      <c r="F7" s="50" t="s">
        <v>26</v>
      </c>
      <c r="G7" s="49">
        <v>609003</v>
      </c>
      <c r="H7" s="49">
        <f t="shared" si="0"/>
        <v>8221537</v>
      </c>
      <c r="I7" s="48" t="s">
        <v>27</v>
      </c>
      <c r="J7" s="48" t="s">
        <v>28</v>
      </c>
    </row>
    <row r="8" spans="1:10" x14ac:dyDescent="0.2">
      <c r="D8" s="48" t="s">
        <v>181</v>
      </c>
      <c r="E8" s="49">
        <f>-1%*SUM(E2:E7)</f>
        <v>-154661.75</v>
      </c>
      <c r="F8" s="50" t="s">
        <v>26</v>
      </c>
      <c r="G8" s="49">
        <f>+E8*F8</f>
        <v>-12372.94</v>
      </c>
      <c r="H8" s="49">
        <f>+E8+G8</f>
        <v>-167034.69</v>
      </c>
      <c r="I8" s="48" t="s">
        <v>27</v>
      </c>
      <c r="J8" s="48" t="s">
        <v>28</v>
      </c>
    </row>
    <row r="9" spans="1:10" x14ac:dyDescent="0.2">
      <c r="H9" s="49">
        <f>SUM(H2:H8)</f>
        <v>16536435.310000001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45638</v>
      </c>
      <c r="B2" s="48" t="s">
        <v>93</v>
      </c>
      <c r="C2" s="48" t="s">
        <v>24</v>
      </c>
      <c r="D2" s="48" t="s">
        <v>75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">
      <c r="A3" s="47">
        <v>45640</v>
      </c>
      <c r="B3" s="48" t="s">
        <v>94</v>
      </c>
      <c r="C3" s="48" t="s">
        <v>24</v>
      </c>
      <c r="D3" s="48" t="s">
        <v>95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">
      <c r="A4" s="47">
        <v>45651</v>
      </c>
      <c r="B4" s="48" t="s">
        <v>96</v>
      </c>
      <c r="C4" s="48" t="s">
        <v>24</v>
      </c>
      <c r="D4" s="48" t="s">
        <v>95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">
      <c r="A5" s="47">
        <v>45653</v>
      </c>
      <c r="B5" s="48" t="s">
        <v>97</v>
      </c>
      <c r="C5" s="48" t="s">
        <v>24</v>
      </c>
      <c r="D5" s="48" t="s">
        <v>95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">
      <c r="D6" s="48" t="s">
        <v>98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45597</v>
      </c>
      <c r="B2" s="48" t="s">
        <v>84</v>
      </c>
      <c r="C2" s="48" t="s">
        <v>24</v>
      </c>
      <c r="D2" s="48" t="s">
        <v>80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">
      <c r="A3" s="47">
        <v>45602</v>
      </c>
      <c r="B3" s="48" t="s">
        <v>85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">
      <c r="A4" s="47">
        <v>45602</v>
      </c>
      <c r="B4" s="48" t="s">
        <v>86</v>
      </c>
      <c r="C4" s="48" t="s">
        <v>24</v>
      </c>
      <c r="D4" s="48" t="s">
        <v>58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">
      <c r="A5" s="47">
        <v>45604</v>
      </c>
      <c r="B5" s="48" t="s">
        <v>87</v>
      </c>
      <c r="C5" s="48" t="s">
        <v>24</v>
      </c>
      <c r="D5" s="48" t="s">
        <v>58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">
      <c r="A6" s="47">
        <v>45604</v>
      </c>
      <c r="B6" s="48" t="s">
        <v>88</v>
      </c>
      <c r="C6" s="48" t="s">
        <v>24</v>
      </c>
      <c r="D6" s="48" t="s">
        <v>89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">
      <c r="A7" s="47">
        <v>45612</v>
      </c>
      <c r="B7" s="48" t="s">
        <v>90</v>
      </c>
      <c r="C7" s="48" t="s">
        <v>24</v>
      </c>
      <c r="D7" s="48" t="s">
        <v>58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">
      <c r="D8" s="48" t="s">
        <v>92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45572</v>
      </c>
      <c r="B2" s="48" t="s">
        <v>71</v>
      </c>
      <c r="C2" s="48" t="s">
        <v>24</v>
      </c>
      <c r="D2" s="48" t="s">
        <v>72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">
      <c r="A3" s="47">
        <v>45573</v>
      </c>
      <c r="B3" s="48" t="s">
        <v>73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">
      <c r="A4" s="47">
        <v>45576</v>
      </c>
      <c r="B4" s="48" t="s">
        <v>74</v>
      </c>
      <c r="C4" s="48" t="s">
        <v>24</v>
      </c>
      <c r="D4" s="48" t="s">
        <v>75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">
      <c r="A5" s="47">
        <v>45577</v>
      </c>
      <c r="B5" s="48" t="s">
        <v>76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">
      <c r="A6" s="47">
        <v>45581</v>
      </c>
      <c r="B6" s="48" t="s">
        <v>77</v>
      </c>
      <c r="C6" s="48" t="s">
        <v>24</v>
      </c>
      <c r="D6" s="48" t="s">
        <v>58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">
      <c r="A7" s="47">
        <v>45582</v>
      </c>
      <c r="B7" s="48" t="s">
        <v>78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">
      <c r="A8" s="47">
        <v>45594</v>
      </c>
      <c r="B8" s="48" t="s">
        <v>79</v>
      </c>
      <c r="C8" s="48" t="s">
        <v>24</v>
      </c>
      <c r="D8" s="48" t="s">
        <v>80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">
      <c r="A9" s="47">
        <v>45594</v>
      </c>
      <c r="B9" s="48" t="s">
        <v>81</v>
      </c>
      <c r="C9" s="48" t="s">
        <v>24</v>
      </c>
      <c r="D9" s="48" t="s">
        <v>58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">
      <c r="D10" s="48" t="s">
        <v>83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45547</v>
      </c>
      <c r="B2" s="48" t="s">
        <v>67</v>
      </c>
      <c r="C2" s="48" t="s">
        <v>24</v>
      </c>
      <c r="D2" s="48" t="s">
        <v>58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">
      <c r="A3" s="47">
        <v>45549</v>
      </c>
      <c r="B3" s="48" t="s">
        <v>68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">
      <c r="A4" s="60"/>
      <c r="B4" s="55"/>
      <c r="C4" s="55"/>
      <c r="D4" s="55" t="s">
        <v>70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J6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45512</v>
      </c>
      <c r="B2" s="48" t="s">
        <v>62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">
      <c r="A3" s="47">
        <v>45528</v>
      </c>
      <c r="B3" s="48" t="s">
        <v>63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">
      <c r="A4" s="47">
        <v>45534</v>
      </c>
      <c r="B4" s="48" t="s">
        <v>64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">
      <c r="A5" s="47">
        <v>45535</v>
      </c>
      <c r="B5" s="55"/>
      <c r="C5" s="55"/>
      <c r="D5" s="55" t="s">
        <v>66</v>
      </c>
      <c r="E5" s="49">
        <v>-103348.01000000001</v>
      </c>
      <c r="F5" s="50" t="s">
        <v>26</v>
      </c>
      <c r="G5" s="49">
        <v>-8267.84</v>
      </c>
      <c r="H5" s="58">
        <f>+E5+G5</f>
        <v>-111615.85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f>SUM(E2:E5)</f>
        <v>10231452.99</v>
      </c>
      <c r="G6" s="52">
        <f>SUM(G2:G5)</f>
        <v>818516.16</v>
      </c>
      <c r="H6" s="59">
        <f>+E6+G6</f>
        <v>11049969.15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4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4.25" x14ac:dyDescent="0.2"/>
  <cols>
    <col min="1" max="1" width="12.75" customWidth="1"/>
    <col min="2" max="2" width="13.625" customWidth="1"/>
    <col min="3" max="3" width="12.625" customWidth="1"/>
    <col min="4" max="4" width="53.25" bestFit="1" customWidth="1"/>
    <col min="5" max="5" width="16.75" customWidth="1"/>
    <col min="6" max="6" width="7.875" bestFit="1" customWidth="1"/>
    <col min="7" max="7" width="12.625" customWidth="1"/>
    <col min="8" max="8" width="13.25" customWidth="1"/>
    <col min="9" max="9" width="28.375" bestFit="1" customWidth="1"/>
    <col min="10" max="10" width="9.625" bestFit="1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">
      <c r="H8" s="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">
      <c r="H8" s="5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5"/>
  <sheetViews>
    <sheetView topLeftCell="A78" workbookViewId="0">
      <selection activeCell="D92" sqref="D92"/>
    </sheetView>
  </sheetViews>
  <sheetFormatPr defaultRowHeight="14.25" x14ac:dyDescent="0.2"/>
  <cols>
    <col min="1" max="1" width="9.375" customWidth="1"/>
    <col min="2" max="2" width="12.75" customWidth="1"/>
    <col min="3" max="3" width="14.125" customWidth="1"/>
    <col min="4" max="4" width="10.625" bestFit="1" customWidth="1"/>
    <col min="5" max="5" width="11.625" bestFit="1" customWidth="1"/>
  </cols>
  <sheetData>
    <row r="1" spans="1:5" hidden="1" x14ac:dyDescent="0.2">
      <c r="A1" s="73" t="s">
        <v>13</v>
      </c>
      <c r="B1" s="73"/>
    </row>
    <row r="2" spans="1:5" ht="15.75" hidden="1" x14ac:dyDescent="0.25">
      <c r="A2" t="s">
        <v>8</v>
      </c>
      <c r="B2" s="74">
        <v>2471724</v>
      </c>
      <c r="C2" s="75"/>
    </row>
    <row r="3" spans="1:5" hidden="1" x14ac:dyDescent="0.2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">
      <c r="A5" t="s">
        <v>11</v>
      </c>
      <c r="B5" s="76">
        <f>+B2-C3-C4</f>
        <v>2447006.7599999998</v>
      </c>
      <c r="C5" s="77"/>
      <c r="D5" s="37"/>
    </row>
    <row r="6" spans="1:5" hidden="1" x14ac:dyDescent="0.2"/>
    <row r="7" spans="1:5" hidden="1" x14ac:dyDescent="0.2">
      <c r="A7" s="73" t="s">
        <v>33</v>
      </c>
      <c r="B7" s="73"/>
    </row>
    <row r="8" spans="1:5" ht="15.75" hidden="1" x14ac:dyDescent="0.25">
      <c r="A8" t="s">
        <v>8</v>
      </c>
      <c r="B8" s="74">
        <v>2483279</v>
      </c>
      <c r="C8" s="75"/>
    </row>
    <row r="9" spans="1:5" hidden="1" x14ac:dyDescent="0.2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">
      <c r="A11" t="s">
        <v>11</v>
      </c>
      <c r="B11" s="76">
        <f>+B8-C9-C10</f>
        <v>2458446.21</v>
      </c>
      <c r="C11" s="77"/>
      <c r="D11" s="37"/>
    </row>
    <row r="12" spans="1:5" hidden="1" x14ac:dyDescent="0.2"/>
    <row r="13" spans="1:5" hidden="1" x14ac:dyDescent="0.2">
      <c r="A13" s="73" t="s">
        <v>44</v>
      </c>
      <c r="B13" s="73"/>
    </row>
    <row r="14" spans="1:5" ht="15.75" hidden="1" x14ac:dyDescent="0.25">
      <c r="A14" t="s">
        <v>8</v>
      </c>
      <c r="B14" s="74">
        <v>9837819</v>
      </c>
      <c r="C14" s="75"/>
    </row>
    <row r="15" spans="1:5" hidden="1" x14ac:dyDescent="0.2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">
      <c r="A17" t="s">
        <v>11</v>
      </c>
      <c r="B17" s="76">
        <f>+B14-C15-C16</f>
        <v>9739440.8099999987</v>
      </c>
      <c r="C17" s="77"/>
      <c r="D17" s="37"/>
    </row>
    <row r="18" spans="1:4" hidden="1" x14ac:dyDescent="0.2"/>
    <row r="19" spans="1:4" hidden="1" x14ac:dyDescent="0.2">
      <c r="A19" s="73" t="s">
        <v>50</v>
      </c>
      <c r="B19" s="73"/>
    </row>
    <row r="20" spans="1:4" ht="15.75" hidden="1" x14ac:dyDescent="0.25">
      <c r="A20" t="s">
        <v>8</v>
      </c>
      <c r="B20" s="74">
        <v>3703396</v>
      </c>
      <c r="C20" s="75"/>
    </row>
    <row r="21" spans="1:4" hidden="1" x14ac:dyDescent="0.2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">
      <c r="A23" t="s">
        <v>11</v>
      </c>
      <c r="B23" s="76">
        <f>+B20-C21-C22</f>
        <v>3666362.04</v>
      </c>
      <c r="C23" s="77"/>
      <c r="D23" s="37"/>
    </row>
    <row r="25" spans="1:4" x14ac:dyDescent="0.2">
      <c r="A25" s="73" t="s">
        <v>56</v>
      </c>
      <c r="B25" s="73"/>
    </row>
    <row r="26" spans="1:4" ht="15.75" x14ac:dyDescent="0.25">
      <c r="A26" t="s">
        <v>8</v>
      </c>
      <c r="B26" s="74">
        <v>5461994</v>
      </c>
      <c r="C26" s="75"/>
    </row>
    <row r="27" spans="1:4" x14ac:dyDescent="0.2">
      <c r="A27" t="s">
        <v>9</v>
      </c>
      <c r="B27" s="33">
        <v>5.0000000000000001E-3</v>
      </c>
      <c r="C27" s="35">
        <f>+B26*B27</f>
        <v>27309.97</v>
      </c>
    </row>
    <row r="28" spans="1:4" x14ac:dyDescent="0.2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">
      <c r="A29" t="s">
        <v>11</v>
      </c>
      <c r="B29" s="76">
        <f>+B26-C27-C28</f>
        <v>5407374.0600000005</v>
      </c>
      <c r="C29" s="77"/>
      <c r="D29" s="37"/>
    </row>
    <row r="31" spans="1:4" x14ac:dyDescent="0.2">
      <c r="A31" s="73" t="s">
        <v>59</v>
      </c>
      <c r="B31" s="73"/>
    </row>
    <row r="32" spans="1:4" ht="15.75" x14ac:dyDescent="0.25">
      <c r="A32" t="s">
        <v>8</v>
      </c>
      <c r="B32" s="74">
        <v>2834093</v>
      </c>
      <c r="C32" s="75"/>
    </row>
    <row r="33" spans="1:4" x14ac:dyDescent="0.2">
      <c r="A33" t="s">
        <v>9</v>
      </c>
      <c r="B33" s="33">
        <v>5.0000000000000001E-3</v>
      </c>
      <c r="C33" s="35">
        <f>+B32*B33</f>
        <v>14170.465</v>
      </c>
    </row>
    <row r="34" spans="1:4" x14ac:dyDescent="0.2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">
      <c r="A35" t="s">
        <v>11</v>
      </c>
      <c r="B35" s="76">
        <f>+B32-C33-C34</f>
        <v>2805752.0700000003</v>
      </c>
      <c r="C35" s="77"/>
      <c r="D35" s="37"/>
    </row>
    <row r="37" spans="1:4" x14ac:dyDescent="0.2">
      <c r="A37" s="73" t="s">
        <v>65</v>
      </c>
      <c r="B37" s="73"/>
    </row>
    <row r="38" spans="1:4" ht="15.75" x14ac:dyDescent="0.25">
      <c r="A38" t="s">
        <v>8</v>
      </c>
      <c r="B38" s="74">
        <v>11161585</v>
      </c>
      <c r="C38" s="75"/>
    </row>
    <row r="39" spans="1:4" x14ac:dyDescent="0.2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">
      <c r="A41" t="s">
        <v>11</v>
      </c>
      <c r="B41" s="76">
        <f>+B38-C39-C40</f>
        <v>11049969.149999999</v>
      </c>
      <c r="C41" s="77"/>
      <c r="D41" s="37"/>
    </row>
    <row r="43" spans="1:4" x14ac:dyDescent="0.2">
      <c r="A43" s="73" t="s">
        <v>69</v>
      </c>
      <c r="B43" s="73"/>
    </row>
    <row r="44" spans="1:4" ht="15.75" x14ac:dyDescent="0.25">
      <c r="A44" t="s">
        <v>8</v>
      </c>
      <c r="B44" s="74">
        <v>3349998</v>
      </c>
      <c r="C44" s="75"/>
    </row>
    <row r="45" spans="1:4" x14ac:dyDescent="0.2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">
      <c r="A47" t="s">
        <v>11</v>
      </c>
      <c r="B47" s="76">
        <f>+B44-C45-C46</f>
        <v>3316498.0199999996</v>
      </c>
      <c r="C47" s="77"/>
      <c r="D47" s="37"/>
    </row>
    <row r="49" spans="1:4" x14ac:dyDescent="0.2">
      <c r="A49" s="73" t="s">
        <v>82</v>
      </c>
      <c r="B49" s="73"/>
    </row>
    <row r="50" spans="1:4" ht="15.75" x14ac:dyDescent="0.25">
      <c r="A50" t="s">
        <v>8</v>
      </c>
      <c r="B50" s="74">
        <v>9532685</v>
      </c>
      <c r="C50" s="75"/>
    </row>
    <row r="51" spans="1:4" x14ac:dyDescent="0.2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">
      <c r="A53" t="s">
        <v>11</v>
      </c>
      <c r="B53" s="76">
        <f>+B50-C51-C52</f>
        <v>9437358.1499999985</v>
      </c>
      <c r="C53" s="77"/>
      <c r="D53" s="37"/>
    </row>
    <row r="55" spans="1:4" x14ac:dyDescent="0.2">
      <c r="A55" s="73" t="s">
        <v>91</v>
      </c>
      <c r="B55" s="73"/>
    </row>
    <row r="56" spans="1:4" ht="15.75" x14ac:dyDescent="0.25">
      <c r="A56" t="s">
        <v>8</v>
      </c>
      <c r="B56" s="74">
        <v>7241744</v>
      </c>
      <c r="C56" s="75"/>
    </row>
    <row r="57" spans="1:4" x14ac:dyDescent="0.2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">
      <c r="A59" t="s">
        <v>11</v>
      </c>
      <c r="B59" s="76">
        <f>+B56-C57-C58</f>
        <v>7169326.5600000005</v>
      </c>
      <c r="C59" s="77"/>
      <c r="D59" s="37"/>
    </row>
    <row r="61" spans="1:4" x14ac:dyDescent="0.2">
      <c r="A61" s="73" t="s">
        <v>99</v>
      </c>
      <c r="B61" s="73"/>
    </row>
    <row r="62" spans="1:4" ht="15.75" x14ac:dyDescent="0.25">
      <c r="A62" t="s">
        <v>8</v>
      </c>
      <c r="B62" s="74">
        <v>2983605</v>
      </c>
      <c r="C62" s="75"/>
    </row>
    <row r="63" spans="1:4" x14ac:dyDescent="0.2">
      <c r="A63" t="s">
        <v>9</v>
      </c>
      <c r="B63" s="33">
        <v>5.0000000000000001E-3</v>
      </c>
      <c r="C63" s="35">
        <f>+B62*B63</f>
        <v>14918.025</v>
      </c>
    </row>
    <row r="64" spans="1:4" x14ac:dyDescent="0.2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">
      <c r="A65" t="s">
        <v>11</v>
      </c>
      <c r="B65" s="76">
        <f>+B62-C63-C64</f>
        <v>2953768.95</v>
      </c>
      <c r="C65" s="77"/>
      <c r="D65" s="37"/>
    </row>
    <row r="67" spans="1:4" x14ac:dyDescent="0.2">
      <c r="A67" s="73" t="s">
        <v>101</v>
      </c>
      <c r="B67" s="73"/>
    </row>
    <row r="68" spans="1:4" ht="15.75" x14ac:dyDescent="0.25">
      <c r="A68" t="s">
        <v>8</v>
      </c>
      <c r="B68" s="74">
        <v>7261340</v>
      </c>
      <c r="C68" s="75"/>
    </row>
    <row r="69" spans="1:4" x14ac:dyDescent="0.2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">
      <c r="A71" t="s">
        <v>11</v>
      </c>
      <c r="B71" s="76">
        <f>+B68-C69-C70</f>
        <v>7188726.5999999996</v>
      </c>
      <c r="C71" s="77"/>
      <c r="D71" s="37"/>
    </row>
    <row r="73" spans="1:4" x14ac:dyDescent="0.2">
      <c r="A73" s="73" t="s">
        <v>114</v>
      </c>
      <c r="B73" s="73"/>
    </row>
    <row r="74" spans="1:4" ht="15.75" x14ac:dyDescent="0.25">
      <c r="A74" t="s">
        <v>8</v>
      </c>
      <c r="B74" s="74">
        <v>9694608</v>
      </c>
      <c r="C74" s="75"/>
    </row>
    <row r="75" spans="1:4" x14ac:dyDescent="0.2">
      <c r="A75" t="s">
        <v>9</v>
      </c>
      <c r="B75" s="33">
        <v>5.0000000000000001E-3</v>
      </c>
      <c r="C75" s="35">
        <f>+B74*B75</f>
        <v>48473.04</v>
      </c>
    </row>
    <row r="76" spans="1:4" x14ac:dyDescent="0.2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">
      <c r="A77" t="s">
        <v>11</v>
      </c>
      <c r="B77" s="76">
        <f>+B74-C75-C76</f>
        <v>9597661.9200000018</v>
      </c>
      <c r="C77" s="77"/>
      <c r="D77" s="37"/>
    </row>
    <row r="79" spans="1:4" x14ac:dyDescent="0.2">
      <c r="A79" s="73" t="s">
        <v>123</v>
      </c>
      <c r="B79" s="73"/>
    </row>
    <row r="80" spans="1:4" ht="15.75" x14ac:dyDescent="0.25">
      <c r="A80" t="s">
        <v>8</v>
      </c>
      <c r="B80" s="74">
        <v>6339432</v>
      </c>
      <c r="C80" s="75"/>
    </row>
    <row r="81" spans="1:4" x14ac:dyDescent="0.2">
      <c r="A81" t="s">
        <v>9</v>
      </c>
      <c r="B81" s="33">
        <v>5.0000000000000001E-3</v>
      </c>
      <c r="C81" s="35">
        <f>+B80*B81</f>
        <v>31697.16</v>
      </c>
    </row>
    <row r="82" spans="1:4" x14ac:dyDescent="0.2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">
      <c r="A83" t="s">
        <v>11</v>
      </c>
      <c r="B83" s="76">
        <f>+B80-C81-C82</f>
        <v>6276037.6799999997</v>
      </c>
      <c r="C83" s="77"/>
      <c r="D83" s="37"/>
    </row>
    <row r="85" spans="1:4" x14ac:dyDescent="0.2">
      <c r="A85" s="73" t="s">
        <v>135</v>
      </c>
      <c r="B85" s="73"/>
    </row>
    <row r="86" spans="1:4" ht="15.75" x14ac:dyDescent="0.25">
      <c r="A86" t="s">
        <v>8</v>
      </c>
      <c r="B86" s="74">
        <v>7033778</v>
      </c>
      <c r="C86" s="75"/>
    </row>
    <row r="87" spans="1:4" x14ac:dyDescent="0.2">
      <c r="A87" t="s">
        <v>9</v>
      </c>
      <c r="B87" s="33">
        <v>5.0000000000000001E-3</v>
      </c>
      <c r="C87" s="35">
        <f>+B86*B87</f>
        <v>35168.89</v>
      </c>
    </row>
    <row r="88" spans="1:4" x14ac:dyDescent="0.2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">
      <c r="A89" t="s">
        <v>11</v>
      </c>
      <c r="B89" s="76">
        <f>+B86-C87-C88</f>
        <v>6963440.2200000007</v>
      </c>
      <c r="C89" s="77"/>
      <c r="D89" s="37"/>
    </row>
    <row r="91" spans="1:4" x14ac:dyDescent="0.2">
      <c r="A91" s="73" t="s">
        <v>145</v>
      </c>
      <c r="B91" s="73"/>
    </row>
    <row r="92" spans="1:4" ht="15.75" x14ac:dyDescent="0.25">
      <c r="A92" t="s">
        <v>8</v>
      </c>
      <c r="B92" s="74">
        <v>4983056</v>
      </c>
      <c r="C92" s="75"/>
    </row>
    <row r="93" spans="1:4" x14ac:dyDescent="0.2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">
      <c r="A95" t="s">
        <v>11</v>
      </c>
      <c r="B95" s="76">
        <f>+B92-C93-C94</f>
        <v>4933225.4399999995</v>
      </c>
      <c r="C95" s="77"/>
      <c r="D95" s="37"/>
    </row>
  </sheetData>
  <mergeCells count="48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91:B91"/>
    <mergeCell ref="B92:C92"/>
    <mergeCell ref="B95:C95"/>
    <mergeCell ref="A85:B85"/>
    <mergeCell ref="B86:C86"/>
    <mergeCell ref="B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Công nợ</vt:lpstr>
      <vt:lpstr>Chi tiết công nợ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2026-02-09T11:00:56Z</dcterms:modified>
</cp:coreProperties>
</file>