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xr:revisionPtr revIDLastSave="0" documentId="13_ncr:1_{3E2C0B3F-FC6A-4436-9A8D-EFC427BCF3A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ông nợ" sheetId="4" r:id="rId1"/>
    <sheet name="T04" sheetId="30" r:id="rId2"/>
    <sheet name="T03" sheetId="29" r:id="rId3"/>
    <sheet name="T02" sheetId="28" r:id="rId4"/>
    <sheet name="T01" sheetId="26" r:id="rId5"/>
    <sheet name="Chi tiết công nợ" sheetId="27" r:id="rId6"/>
    <sheet name="Chênh lệch" sheetId="13" state="hidden" r:id="rId7"/>
  </sheets>
  <definedNames>
    <definedName name="_xlnm._FilterDatabase" localSheetId="4" hidden="1">'T01'!$A$1:$J$88</definedName>
    <definedName name="_xlnm._FilterDatabase" localSheetId="3" hidden="1">'T02'!$A$1:$J$24</definedName>
    <definedName name="_xlnm._FilterDatabase" localSheetId="2" hidden="1">'T03'!$A$1:$J$53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4" l="1"/>
  <c r="D31" i="4"/>
  <c r="E45" i="4"/>
  <c r="C17" i="4"/>
  <c r="G58" i="30" l="1"/>
  <c r="H58" i="30" s="1"/>
  <c r="G13" i="30"/>
  <c r="H13" i="30" s="1"/>
  <c r="G14" i="30"/>
  <c r="H14" i="30" s="1"/>
  <c r="G15" i="30"/>
  <c r="H15" i="30" s="1"/>
  <c r="G16" i="30"/>
  <c r="H16" i="30" s="1"/>
  <c r="G17" i="30"/>
  <c r="H17" i="30" s="1"/>
  <c r="G18" i="30"/>
  <c r="H18" i="30" s="1"/>
  <c r="G19" i="30"/>
  <c r="H19" i="30" s="1"/>
  <c r="G20" i="30"/>
  <c r="H20" i="30" s="1"/>
  <c r="G52" i="30"/>
  <c r="H52" i="30" s="1"/>
  <c r="G53" i="30"/>
  <c r="H53" i="30" s="1"/>
  <c r="G54" i="30"/>
  <c r="H54" i="30" s="1"/>
  <c r="G55" i="30"/>
  <c r="H55" i="30" s="1"/>
  <c r="H56" i="30"/>
  <c r="G57" i="30"/>
  <c r="H57" i="30" s="1"/>
  <c r="F49" i="4"/>
  <c r="F59" i="4" s="1"/>
  <c r="G49" i="30"/>
  <c r="H49" i="30" s="1"/>
  <c r="G50" i="30"/>
  <c r="H50" i="30" s="1"/>
  <c r="G51" i="30"/>
  <c r="H51" i="30" s="1"/>
  <c r="G21" i="30"/>
  <c r="H21" i="30" s="1"/>
  <c r="G22" i="30"/>
  <c r="H22" i="30" s="1"/>
  <c r="G23" i="30"/>
  <c r="H23" i="30" s="1"/>
  <c r="G24" i="30"/>
  <c r="H24" i="30" s="1"/>
  <c r="G25" i="30"/>
  <c r="H25" i="30" s="1"/>
  <c r="G26" i="30"/>
  <c r="H26" i="30" s="1"/>
  <c r="G27" i="30"/>
  <c r="H27" i="30" s="1"/>
  <c r="G28" i="30"/>
  <c r="H28" i="30" s="1"/>
  <c r="G29" i="30"/>
  <c r="H29" i="30" s="1"/>
  <c r="G30" i="30"/>
  <c r="H30" i="30" s="1"/>
  <c r="G31" i="30"/>
  <c r="H31" i="30" s="1"/>
  <c r="G32" i="30"/>
  <c r="H32" i="30" s="1"/>
  <c r="G33" i="30"/>
  <c r="H33" i="30" s="1"/>
  <c r="G34" i="30"/>
  <c r="H34" i="30" s="1"/>
  <c r="G35" i="30"/>
  <c r="H35" i="30" s="1"/>
  <c r="G36" i="30"/>
  <c r="H36" i="30" s="1"/>
  <c r="G37" i="30"/>
  <c r="H37" i="30" s="1"/>
  <c r="G38" i="30"/>
  <c r="H38" i="30" s="1"/>
  <c r="G39" i="30"/>
  <c r="H39" i="30" s="1"/>
  <c r="G40" i="30"/>
  <c r="H40" i="30" s="1"/>
  <c r="G41" i="30"/>
  <c r="H41" i="30" s="1"/>
  <c r="G42" i="30"/>
  <c r="H42" i="30" s="1"/>
  <c r="G43" i="30"/>
  <c r="H43" i="30" s="1"/>
  <c r="G44" i="30"/>
  <c r="H44" i="30" s="1"/>
  <c r="G45" i="30"/>
  <c r="H45" i="30" s="1"/>
  <c r="G46" i="30"/>
  <c r="H46" i="30" s="1"/>
  <c r="G47" i="30"/>
  <c r="H47" i="30" s="1"/>
  <c r="G48" i="30"/>
  <c r="H48" i="30" s="1"/>
  <c r="G3" i="30"/>
  <c r="H3" i="30" s="1"/>
  <c r="G4" i="30"/>
  <c r="H4" i="30" s="1"/>
  <c r="G5" i="30"/>
  <c r="H5" i="30" s="1"/>
  <c r="G6" i="30"/>
  <c r="H6" i="30" s="1"/>
  <c r="G7" i="30"/>
  <c r="H7" i="30" s="1"/>
  <c r="G8" i="30"/>
  <c r="H8" i="30" s="1"/>
  <c r="G9" i="30"/>
  <c r="H9" i="30" s="1"/>
  <c r="G10" i="30"/>
  <c r="H10" i="30" s="1"/>
  <c r="G11" i="30"/>
  <c r="H11" i="30" s="1"/>
  <c r="G12" i="30"/>
  <c r="H12" i="30" s="1"/>
  <c r="G2" i="30"/>
  <c r="H2" i="30" s="1"/>
  <c r="H3" i="27" l="1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2" i="27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3" i="29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53" i="29"/>
  <c r="H52" i="29"/>
  <c r="H51" i="29"/>
  <c r="H50" i="29"/>
  <c r="H49" i="29"/>
  <c r="H48" i="29"/>
  <c r="H47" i="29"/>
  <c r="H46" i="29"/>
  <c r="H45" i="29"/>
  <c r="H44" i="29"/>
  <c r="H2" i="29"/>
  <c r="H19" i="28"/>
  <c r="H20" i="28"/>
  <c r="H21" i="28"/>
  <c r="H22" i="28"/>
  <c r="H23" i="28"/>
  <c r="H24" i="28"/>
  <c r="H14" i="28"/>
  <c r="H15" i="28"/>
  <c r="H16" i="28"/>
  <c r="H17" i="28"/>
  <c r="H18" i="28"/>
  <c r="H13" i="28"/>
  <c r="H12" i="28"/>
  <c r="H11" i="28"/>
  <c r="H10" i="28"/>
  <c r="H9" i="28"/>
  <c r="H8" i="28"/>
  <c r="H7" i="28"/>
  <c r="H6" i="28"/>
  <c r="H5" i="28"/>
  <c r="H4" i="28"/>
  <c r="H3" i="28"/>
  <c r="H2" i="28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5" i="26"/>
  <c r="H4" i="26"/>
  <c r="H3" i="26"/>
  <c r="H2" i="26"/>
  <c r="G55" i="29" l="1"/>
  <c r="G60" i="29" s="1"/>
  <c r="H62" i="27"/>
  <c r="G26" i="28"/>
  <c r="G31" i="28" s="1"/>
  <c r="G90" i="26"/>
  <c r="G95" i="26" s="1"/>
  <c r="F60" i="4" l="1"/>
  <c r="CVS60" i="4" s="1"/>
</calcChain>
</file>

<file path=xl/sharedStrings.xml><?xml version="1.0" encoding="utf-8"?>
<sst xmlns="http://schemas.openxmlformats.org/spreadsheetml/2006/main" count="1591" uniqueCount="455">
  <si>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</si>
  <si>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</si>
  <si>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</si>
  <si>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</si>
  <si>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</si>
  <si>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</si>
  <si>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</si>
  <si>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</si>
  <si>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</si>
  <si>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</si>
  <si>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Số tiền khách đã thanh toán</t>
  </si>
  <si>
    <t>số trước khi xuất hóa đơn CK 2022</t>
  </si>
  <si>
    <t>Số dư đầu kỳ</t>
  </si>
  <si>
    <t>EBS ghi nhận tháng 3</t>
  </si>
  <si>
    <t>Hàng bán NCC ghi nhận</t>
  </si>
  <si>
    <t>EBS ghi nhận tháng 4</t>
  </si>
  <si>
    <t>EBS chưa ghi nhận</t>
  </si>
  <si>
    <t>Hàng bán</t>
  </si>
  <si>
    <t>Hàng trả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</si>
  <si>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</si>
  <si>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</si>
  <si>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</si>
  <si>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</si>
  <si>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</si>
  <si>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</si>
  <si>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</si>
  <si>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</si>
  <si>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</si>
  <si>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</si>
  <si>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</si>
  <si>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</si>
  <si>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Công ty TNHH dịch vụ EB</t>
  </si>
  <si>
    <t>0105696842</t>
  </si>
  <si>
    <t>00000026</t>
  </si>
  <si>
    <t>00001633</t>
  </si>
  <si>
    <t>00001634</t>
  </si>
  <si>
    <t>00001729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</si>
  <si>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</si>
  <si>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</si>
  <si>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</si>
  <si>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</si>
  <si>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</si>
  <si>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</si>
  <si>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</si>
  <si>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</si>
  <si>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</si>
  <si>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</si>
  <si>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</si>
  <si>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</si>
  <si>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00006811</t>
  </si>
  <si>
    <t>00006815</t>
  </si>
  <si>
    <t>00000148</t>
  </si>
  <si>
    <t>00000147</t>
  </si>
  <si>
    <t>00006019</t>
  </si>
  <si>
    <t>00005276</t>
  </si>
  <si>
    <t>00004730</t>
  </si>
  <si>
    <t>00005099</t>
  </si>
  <si>
    <t>00003632</t>
  </si>
  <si>
    <t>00003291</t>
  </si>
  <si>
    <t>00000081</t>
  </si>
  <si>
    <t>00003064</t>
  </si>
  <si>
    <t>00003032</t>
  </si>
  <si>
    <t>00002694</t>
  </si>
  <si>
    <t>00001997</t>
  </si>
  <si>
    <t>00001961</t>
  </si>
  <si>
    <t>00001930</t>
  </si>
  <si>
    <t>00001929</t>
  </si>
  <si>
    <t>00001928</t>
  </si>
  <si>
    <t>00001927</t>
  </si>
  <si>
    <t>00001793</t>
  </si>
  <si>
    <t>00001799</t>
  </si>
  <si>
    <t>00001611</t>
  </si>
  <si>
    <t>00001610</t>
  </si>
  <si>
    <t>00001592</t>
  </si>
  <si>
    <t>00001412</t>
  </si>
  <si>
    <t>00001411</t>
  </si>
  <si>
    <t>00001410</t>
  </si>
  <si>
    <t>00001408</t>
  </si>
  <si>
    <t>00001414</t>
  </si>
  <si>
    <t>00001413</t>
  </si>
  <si>
    <t>00001407</t>
  </si>
  <si>
    <t>00001406</t>
  </si>
  <si>
    <t>00001405</t>
  </si>
  <si>
    <t>00001403</t>
  </si>
  <si>
    <t>00001402</t>
  </si>
  <si>
    <t>00001404</t>
  </si>
  <si>
    <t>00001409</t>
  </si>
  <si>
    <t>00001340</t>
  </si>
  <si>
    <t>00001323</t>
  </si>
  <si>
    <t>00000763</t>
  </si>
  <si>
    <t>00000762</t>
  </si>
  <si>
    <t>00000682</t>
  </si>
  <si>
    <t>00000681</t>
  </si>
  <si>
    <t>00000680</t>
  </si>
  <si>
    <t>00000760</t>
  </si>
  <si>
    <t>00000695</t>
  </si>
  <si>
    <t>00000685</t>
  </si>
  <si>
    <t>00000684</t>
  </si>
  <si>
    <t>00000611</t>
  </si>
  <si>
    <t>00000588</t>
  </si>
  <si>
    <t>00000582</t>
  </si>
  <si>
    <t>00001400</t>
  </si>
  <si>
    <t>00000550</t>
  </si>
  <si>
    <t>00000549</t>
  </si>
  <si>
    <t>00000548</t>
  </si>
  <si>
    <t>00000547</t>
  </si>
  <si>
    <t>00000546</t>
  </si>
  <si>
    <t>00000545</t>
  </si>
  <si>
    <t>00000544</t>
  </si>
  <si>
    <t>00000543</t>
  </si>
  <si>
    <t>00000542</t>
  </si>
  <si>
    <t>00000541</t>
  </si>
  <si>
    <t>00000078</t>
  </si>
  <si>
    <t>00000077</t>
  </si>
  <si>
    <t>00000006</t>
  </si>
  <si>
    <t>00000005</t>
  </si>
  <si>
    <t>00000004</t>
  </si>
  <si>
    <t>00000025</t>
  </si>
  <si>
    <t>00000024</t>
  </si>
  <si>
    <t>00000023</t>
  </si>
  <si>
    <t>00000022</t>
  </si>
  <si>
    <t>00001667</t>
  </si>
  <si>
    <t>00000985</t>
  </si>
  <si>
    <t>00000830</t>
  </si>
  <si>
    <t>00000739</t>
  </si>
  <si>
    <t>00000626</t>
  </si>
  <si>
    <t>00000428</t>
  </si>
  <si>
    <t>00000220</t>
  </si>
  <si>
    <t>00000120</t>
  </si>
  <si>
    <t>00000583</t>
  </si>
  <si>
    <t>1119,2341,4704</t>
  </si>
  <si>
    <t>1C26TTN</t>
  </si>
  <si>
    <t>1C26TNF</t>
  </si>
  <si>
    <t>1C26TNN</t>
  </si>
  <si>
    <t>TLL WAREHOUSE (903)</t>
  </si>
  <si>
    <t>TC2604053734820 - Kho 901 Sourcing HCM (901)</t>
  </si>
  <si>
    <t>Chiết khấu năm 2025 Quầy 480 kèm bảng kê số 01CK2025/BKHD/NT-EB Ngày 24 tháng 01 năm 2026</t>
  </si>
  <si>
    <t>Chiết khấu T12.2025 Quầy 480 kèm bảng kê số 01122025/BKHD/NT-EB Ngày 24 tháng 01 năm 2026</t>
  </si>
  <si>
    <t>TC2604053659626 - Kho 901 Sourcing HCM (901)</t>
  </si>
  <si>
    <t>TC2603053573724 - Kho 901 Sourcing HCM (901)</t>
  </si>
  <si>
    <t>TC2603053501707 - Kho 901 Sourcing HCM (901)</t>
  </si>
  <si>
    <t>TLL WAREHOUSE (903) - PO: 2603053501704</t>
  </si>
  <si>
    <t>Điều chỉnh giảm về 0 do người mua không nhận hàng - Giao Hàng Tại Kho TLL WAREHOUSE (903) - PO 2602053416581</t>
  </si>
  <si>
    <t>TLL WAREHOUSE (903) - PO: 2602053416581</t>
  </si>
  <si>
    <t>TC2602053416578 - Kho 901 Sourcing HCM (901)</t>
  </si>
  <si>
    <t>2602053381894 - BigC Tân Hiệp</t>
  </si>
  <si>
    <t>2602053366970 - Giao Hàng Tại GO! Bình Dương</t>
  </si>
  <si>
    <t>2602053351014 - Giao hàng tại BigC Miền Đông</t>
  </si>
  <si>
    <t>TC2602053383861 - BigC Bà Rịa</t>
  </si>
  <si>
    <t>TC2601053284721 - BigC Buôn Ma Thuột</t>
  </si>
  <si>
    <t>TC2602053307063 - BigC Quảng Ngãi</t>
  </si>
  <si>
    <t>TC2601053254183 - GO! NAM ĐỊNH</t>
  </si>
  <si>
    <t>Giao hàng tại Kho 901 Sourcing HCM (901) – PO 2602053338725</t>
  </si>
  <si>
    <t>TLL WAREHOUSE (903) - PO: 2602053338718</t>
  </si>
  <si>
    <t>2602053314761 - BigC Miền Đông</t>
  </si>
  <si>
    <t>Giao hàng tại BigC Thăng Long , PO: 2552053099032</t>
  </si>
  <si>
    <t>GO! Long Biên, PO: 2552053097538</t>
  </si>
  <si>
    <t>GO! THÁI BÌNH , PO: 2602053308160</t>
  </si>
  <si>
    <t>2601053209381 - BigC Siêu thị GO! Phú Thạnh</t>
  </si>
  <si>
    <t>2601053249710 - BigC Siêu thị GO! Phú Thạnh</t>
  </si>
  <si>
    <t>TC2601052385009 - Siêu thị GO! Bạc Liêu</t>
  </si>
  <si>
    <t>TC2601053223039 - Go! Mỹ Tho</t>
  </si>
  <si>
    <t>TC2601053244413 - GO! HUẾ</t>
  </si>
  <si>
    <t>TC2601053247754 - BigC Quy Nhơn</t>
  </si>
  <si>
    <t>Giao hàng tại Tops Market Eco Green , PO: 2601053182320</t>
  </si>
  <si>
    <t>Giao hàng tại Tops Market Lê Trọng Tấn , PO: 2601053256171</t>
  </si>
  <si>
    <t>GO! HƯNG YÊN , PO: 2601053181803</t>
  </si>
  <si>
    <t>GO! THÁI NGUYÊN , PO: 2601053174407</t>
  </si>
  <si>
    <t>GO! THANH HÓA , PO: 2552053095956</t>
  </si>
  <si>
    <t>SIÊU THỊ VIỆT TRÌ , PO: 2552053092778</t>
  </si>
  <si>
    <t>Go! Yên Bái , PO: 2552053087872</t>
  </si>
  <si>
    <t>GO! THANH HÓA , PO: 2552053064427</t>
  </si>
  <si>
    <t>TC2601053249693 - GO! ĐÀ NẴNG</t>
  </si>
  <si>
    <t>2601053210087 - Giao Hàng Tại GO! Bình Dương</t>
  </si>
  <si>
    <t>2601053257057 - BigC Siêu Thị GO! Nguyễn Thị Thập</t>
  </si>
  <si>
    <t>Giao hàng tại Tops Market Garden , PO: 2601053251405</t>
  </si>
  <si>
    <t>Giao hàng tại BigC Thăng Long , PO: 2552053064420</t>
  </si>
  <si>
    <t>GO! HẢI PHÒNG , PO: 2601053256295</t>
  </si>
  <si>
    <t>Siêu thị Vĩnh Phúc , PO: 2601053253427</t>
  </si>
  <si>
    <t>SIÊU THỊ VIỆT TRÌ , PO: 2601053240094</t>
  </si>
  <si>
    <t>2601053253399 - BigC Tops Market Âu Cơ</t>
  </si>
  <si>
    <t>2601053214258 - BigC Trường Chinh</t>
  </si>
  <si>
    <t>2601053208170 - BigC Tân Hiệp</t>
  </si>
  <si>
    <t>2553053131454 - BigC Tân Hiệp</t>
  </si>
  <si>
    <t>2601053215618 - Giao hàng tại siêu thị GO! Gò Vấp</t>
  </si>
  <si>
    <t>2601053215302 - Giao Hàng Tại Siêu Thị GO! Dĩ An</t>
  </si>
  <si>
    <t>2601053210468 - BigC Siêu thị GO! An Lạc</t>
  </si>
  <si>
    <t>2553053134639 - BigC Siêu thị GO! An Lạc</t>
  </si>
  <si>
    <t>TC2601053217467 - BigC Bà Rịa</t>
  </si>
  <si>
    <t>TC2601053181016 - BigC Bà Rịa</t>
  </si>
  <si>
    <t>TC2553053140062 - BigC Buôn Ma Thuột</t>
  </si>
  <si>
    <t>TC2601053174865 - GO! ĐÀ LẠT</t>
  </si>
  <si>
    <t>TC2601053152242 - GO! ĐÀ LẠT</t>
  </si>
  <si>
    <t>TC2601053151317 - GO! HUẾ</t>
  </si>
  <si>
    <t>TC2552053097208 - GO! HUẾ</t>
  </si>
  <si>
    <t>TC2552053110157 - GO! ĐÀ NẴNG</t>
  </si>
  <si>
    <t>TC2601053174242 - BigC Quy Nhơn</t>
  </si>
  <si>
    <t>TC2552053106558 - GO! NHA TRANG</t>
  </si>
  <si>
    <t>TOPS MARKET HỒ GƯƠM (132) , PO: 2601053182839</t>
  </si>
  <si>
    <t>TOPS MARKET HỒ GƯƠM (132) , PO: 2552053064437</t>
  </si>
  <si>
    <t>TC2552053064444</t>
  </si>
  <si>
    <t>TC2552053064432</t>
  </si>
  <si>
    <t>TC2552053102075</t>
  </si>
  <si>
    <t>GO! HA NAM (151) , PO: 2601053144782</t>
  </si>
  <si>
    <t>GO! LÀO CAI , PO: 2552053109973</t>
  </si>
  <si>
    <t>GO! THÁI NGUYÊN , PO: 2552053110119</t>
  </si>
  <si>
    <t>GO! BẮC GIANG , PO: 2601053147844</t>
  </si>
  <si>
    <t>GO! HẢI PHÒNG , PO: 2552053097646</t>
  </si>
  <si>
    <t>Hàng trả - GO! THÁI NGUYÊN - EB-TNN-00-144</t>
  </si>
  <si>
    <t>Hàng trả - GO! Nguyễn Thị Thập - 3002179 - 0000028919842 - EB-HCM-Q7-5207</t>
  </si>
  <si>
    <t>Hàng trả - GO! Trà Vinh - 3002179 - 0000028921422 - EB-VLG-01-6400</t>
  </si>
  <si>
    <t>Hàng trả - Go! Quảng Ngãi - 3002179 - 0000028920994 - EB-QNI-01-7600</t>
  </si>
  <si>
    <t>Hàng trả - GO! Hương Trà - 3002179 - 0000028918254 - EB-TTH-01-1511</t>
  </si>
  <si>
    <t>Hàng trả - Siêu thị Vinh - 3002179 - 0000028918625 - EB-NAN-00-112</t>
  </si>
  <si>
    <t>Hàng trả - Go! Quy Nhơn - 3002179 - 0000028918218 - EB-GLI-01-7700</t>
  </si>
  <si>
    <t>Hàng trả - Go! Quảng Ngãi - 3002179 - 0000028917604 - EB-QNI-01-7600</t>
  </si>
  <si>
    <t>ĐÃ KIỂM TRA - HÀNG TRẢ -BigC Tops Market Âu Cơ - EB-HCM-TPU-5208</t>
  </si>
  <si>
    <t>Phí dịch vụ T12.2025, Phí hỗ trợ T12.2025</t>
  </si>
  <si>
    <t>Ngày đến hạn thanh toán</t>
  </si>
  <si>
    <t>00008342</t>
  </si>
  <si>
    <t>00008327</t>
  </si>
  <si>
    <t>00009372</t>
  </si>
  <si>
    <t>00009373</t>
  </si>
  <si>
    <t>00009371</t>
  </si>
  <si>
    <t>00010458</t>
  </si>
  <si>
    <t>00010459</t>
  </si>
  <si>
    <t>00010460</t>
  </si>
  <si>
    <t>00010837</t>
  </si>
  <si>
    <t>00010857</t>
  </si>
  <si>
    <t>00013245</t>
  </si>
  <si>
    <t>00013310</t>
  </si>
  <si>
    <t>TC2605053819746 - Kho 901 Sourcing HCM (901)</t>
  </si>
  <si>
    <t>TC2605053897442 - Kho 901 Sourcing HCM (901)</t>
  </si>
  <si>
    <t>TC2605053933317 - Kho 901 Sourcing HCM (901)</t>
  </si>
  <si>
    <t>TC2606053986426 - Kho 901 Sourcing HCM (901)</t>
  </si>
  <si>
    <t>TC2606053995137 - Kho 901 Sourcing HCM (901)</t>
  </si>
  <si>
    <t>Giao Hàng Tại Kho TLL WAREHOUSE (903) - PO 2606053986421</t>
  </si>
  <si>
    <t>TC2606054060316 - Kho 901 Sourcing HCM (901)</t>
  </si>
  <si>
    <t>TC2608054270375 - Kho 901 Sourcing HCM (901)</t>
  </si>
  <si>
    <t>00002723</t>
  </si>
  <si>
    <t>00002724</t>
  </si>
  <si>
    <t>00003080</t>
  </si>
  <si>
    <t>00003340</t>
  </si>
  <si>
    <t>00003848</t>
  </si>
  <si>
    <t>Hàng trả - GO! Thái Bình - 3002179 - 0000028927202 - EB-HYN-00-145</t>
  </si>
  <si>
    <t>Hàng trả - Siêu thị go! An Nhơn - 3002179 - 0000028929353 - EB-GLI-01-1510</t>
  </si>
  <si>
    <t>Hàng trả - Siêu thị Vinh - 3002179 - 0000028929853 - EB-NAN-00-112</t>
  </si>
  <si>
    <t>Hàng trả - 901 -3002179, RT 28930693 (Bà Rịa) - EB-VTU-01-7200</t>
  </si>
  <si>
    <t>12678</t>
  </si>
  <si>
    <t>12652</t>
  </si>
  <si>
    <t>16482</t>
  </si>
  <si>
    <t>16303</t>
  </si>
  <si>
    <t>12823</t>
  </si>
  <si>
    <t>Phí hỗ trợ T1.2026 quầy 480</t>
  </si>
  <si>
    <t>Phí dịch vụ T1.2026 quầy 480</t>
  </si>
  <si>
    <t>Phí dịch vụ chuỗi cung ứng tháng 01.2026 quầy 0480</t>
  </si>
  <si>
    <t>Phí dịch vụ tháng 01.2026 quầy 0480</t>
  </si>
  <si>
    <t>Chiết khấu T01.2026 Quầy 480 kèm bảng kê số 01012026/BKHD/NT-EB Ngày 13 tháng 02 năm 2026</t>
  </si>
  <si>
    <t>THEO DÕI CÔNG NỢ/CÔNG TY TNHH DỊCH VỤ EB - 31/03/2026</t>
  </si>
  <si>
    <t>00014601</t>
  </si>
  <si>
    <t>00014602</t>
  </si>
  <si>
    <t>00015569</t>
  </si>
  <si>
    <t>00015587</t>
  </si>
  <si>
    <t>00016307</t>
  </si>
  <si>
    <t>00016319</t>
  </si>
  <si>
    <t>00018429</t>
  </si>
  <si>
    <t>00018436</t>
  </si>
  <si>
    <t>00019074</t>
  </si>
  <si>
    <t>00019083</t>
  </si>
  <si>
    <t>00020682</t>
  </si>
  <si>
    <t>00020709</t>
  </si>
  <si>
    <t>00021550</t>
  </si>
  <si>
    <t>00021556</t>
  </si>
  <si>
    <t>00022739</t>
  </si>
  <si>
    <t>00022769</t>
  </si>
  <si>
    <t>00023144</t>
  </si>
  <si>
    <t>00023162</t>
  </si>
  <si>
    <t>TC2609054358066 - Kho 901 Sourcing HCM (901)</t>
  </si>
  <si>
    <t>TC2609054425635 - Kho 901 Sourcing HCM (901)</t>
  </si>
  <si>
    <t>TC2610054502277 - Kho 901 Sourcing HCM (901)</t>
  </si>
  <si>
    <t>TC2610054574875 - Kho 901 Sourcing HCM (901)</t>
  </si>
  <si>
    <t>TC2611054656256 - Kho 901 Sourcing HCM (901)</t>
  </si>
  <si>
    <t>TC2611054726514 - Kho 901 Sourcing HCM (901)</t>
  </si>
  <si>
    <t>TC2612054807909 - Kho 901 Sourcing HCM (901)</t>
  </si>
  <si>
    <t>TC2612054880898 - Kho 901 Sourcing HCM (901)</t>
  </si>
  <si>
    <t>TC2613054961571 - Kho 901 Sourcing HCM (901)</t>
  </si>
  <si>
    <t>00005209</t>
  </si>
  <si>
    <t>00008584</t>
  </si>
  <si>
    <t>00004534</t>
  </si>
  <si>
    <t>00004814</t>
  </si>
  <si>
    <t>00004732</t>
  </si>
  <si>
    <t>00005344</t>
  </si>
  <si>
    <t>00006413</t>
  </si>
  <si>
    <t>00006415</t>
  </si>
  <si>
    <t>00006416</t>
  </si>
  <si>
    <t>00006341</t>
  </si>
  <si>
    <t>00007783</t>
  </si>
  <si>
    <t>00007784</t>
  </si>
  <si>
    <t>00007456</t>
  </si>
  <si>
    <t>00007985</t>
  </si>
  <si>
    <t>00007988</t>
  </si>
  <si>
    <t>00008603</t>
  </si>
  <si>
    <t>00008317</t>
  </si>
  <si>
    <t>00008322</t>
  </si>
  <si>
    <t>00008323</t>
  </si>
  <si>
    <t>00008583</t>
  </si>
  <si>
    <t>00008596</t>
  </si>
  <si>
    <t>00008575</t>
  </si>
  <si>
    <t>00008616</t>
  </si>
  <si>
    <t>00008658</t>
  </si>
  <si>
    <t>00008573</t>
  </si>
  <si>
    <t>00008803</t>
  </si>
  <si>
    <t>00009167</t>
  </si>
  <si>
    <t>00009168</t>
  </si>
  <si>
    <t>ĐÃ KIỂM TRA - HÀNG TRẢ - BIG C GÒ VẤP</t>
  </si>
  <si>
    <t>ĐÃ KIỂM TRA - HÀNG TRẢ - BigC Tops Market Âu Cơ - EB-HCM-TPU-5208</t>
  </si>
  <si>
    <t>Hàng trả - Go! Quảng Ngãi - 3002179 - 0000028934952 - EB-QNI-01-7600</t>
  </si>
  <si>
    <t>Hàng trả - 117 - Go! Hải Dương - 3002179 - 0000028933453 - EB-HDG-00-3400</t>
  </si>
  <si>
    <t>Hàng trả - GO! Nguyễn Thị Thập - 3002179 - 0000028936761 - EB-HCM-Q7-5207</t>
  </si>
  <si>
    <t>Hàng trả - EB-TTH-01-1511 - GO! Hương Trà - 3002179 - 0000028932306</t>
  </si>
  <si>
    <t>Hàng trả - Siêu thị Thái Nguyên - 3002179 - 0000028936471 - EB-TNN-00-144</t>
  </si>
  <si>
    <t>Hàng trả - Siêu thị Thái Nguyên - 3002179 - 0000028936477 - EB-TNN-00-144</t>
  </si>
  <si>
    <t>Hàng trả - Siêu thị Thái Nguyên - 3002179 - 0000028936478 - EB-TNN-00-144</t>
  </si>
  <si>
    <t>Hàng trả - GO! Trà Vinh - 3002179 - 0000028939038 - EB-VLG-01-6400</t>
  </si>
  <si>
    <t>Hàng trả - GO! An Lạc - 3002179 - 0000028936685 - EB-HCM-BTN-5206</t>
  </si>
  <si>
    <t>Hàng trả - GO! Hương Trà - 3002179 - 0000028941127 - EB-TTH-01-1511</t>
  </si>
  <si>
    <t>Hàng trả - Go! Nha Trang - 3002179 - 0000028945090 - EB-KHA-01-7900</t>
  </si>
  <si>
    <t>Hàng trả - Go! Nha Trang - 3002179 - 0000028945536 - EB-KHA-01-7900</t>
  </si>
  <si>
    <t>Hàng trả - 903 -3002179, RT 28944374 (Mê Linh) - EB-HNI-MLH-2907</t>
  </si>
  <si>
    <t>Hàng trả - GO! Lào Cai - 3002179 - 0000028941921 - EB-LCI-00-146</t>
  </si>
  <si>
    <t>Hàng trả - GO! Lào Cai - 3002179 - 0000028941937 - EB-LCI-00-146</t>
  </si>
  <si>
    <t>Hàng trả - GO! Lào Cai - 3002179 - 0000028941947 - EB-LCI-00-146</t>
  </si>
  <si>
    <t>Hàng trả - 901 -3002179, RT 28942075 (An Nhơn) - EB-GLI-01-1510</t>
  </si>
  <si>
    <t>Hàng trả - 901 -3002179, RT 28943346 (Bà Rịa) - EB-VTU-01-7200</t>
  </si>
  <si>
    <t>Hàng trả - 901 -3002179, RT 28937971 (Hòa Thành) - EB-TNH-01-1506</t>
  </si>
  <si>
    <t>Hàng trả - 901 -3002179, RT 28945874 (Miền Đông) - EB-HCM-Q10-5205</t>
  </si>
  <si>
    <t>Hàng trả - GO! Ninh Thuận - 3002179 - 0000028936109 - EB-KHA-01-153</t>
  </si>
  <si>
    <t>Hàng trả - 901 -3002179, RT 28937984 (Quy Nhơn) - EB-GLI-01-7700</t>
  </si>
  <si>
    <t>Hàng trả - Siêu thị Nam Định - 3002179 - 0000028943802 - EB-NBH-00-114</t>
  </si>
  <si>
    <t>Hàng trả - Siêu thị Bến Tre - 3002179 - 0000028940803 - EB-VLG-01-7100</t>
  </si>
  <si>
    <t>Hàng trả - Siêu thị Bến Tre - 3002179 - 0000028940808 - EB-VLG-01-7100</t>
  </si>
  <si>
    <t>25536</t>
  </si>
  <si>
    <t>24214</t>
  </si>
  <si>
    <t>24198</t>
  </si>
  <si>
    <t>25883</t>
  </si>
  <si>
    <t>25792</t>
  </si>
  <si>
    <t>00000379</t>
  </si>
  <si>
    <t>Phí hỗ trợ T2.2026 quầy 480</t>
  </si>
  <si>
    <t>Phí dịch vụ chuỗi cung ứng tháng 02.2026 quầy 0480</t>
  </si>
  <si>
    <t>Phí dịch vụ tháng 02.2026 quầy 0480</t>
  </si>
  <si>
    <t>Phí dịch vụ EBS tháng 02.2026 quầy 0480</t>
  </si>
  <si>
    <t>Tiền chiết khấu - &lt;Chiết khấu T02.2026 Quầy 480 kèm bảng kê số 01022026/BKHD/NT-EB Ngày 19 tháng 03 năm 2026&gt;</t>
  </si>
  <si>
    <t>00024235</t>
  </si>
  <si>
    <t>00024313</t>
  </si>
  <si>
    <t>00024856</t>
  </si>
  <si>
    <t>00024872</t>
  </si>
  <si>
    <t>00026060</t>
  </si>
  <si>
    <t>00026401</t>
  </si>
  <si>
    <t>00000659</t>
  </si>
  <si>
    <t>00027813</t>
  </si>
  <si>
    <t>00027845</t>
  </si>
  <si>
    <t>00028269</t>
  </si>
  <si>
    <t>00029612</t>
  </si>
  <si>
    <t>TC2613055026222 - Kho 901 Sourcing HCM (901)</t>
  </si>
  <si>
    <t>TC2614055105535 - Kho 901 Sourcing HCM (901)</t>
  </si>
  <si>
    <t>TC2614055181812 - Kho 901 Sourcing HCM (901)</t>
  </si>
  <si>
    <t>TC2615055262979 - Kho 901 Sourcing HCM (901)</t>
  </si>
  <si>
    <t>Điều chỉnh giảm do xuất sai số lượng sản phẩm Giò tai lưỡi xào 250g</t>
  </si>
  <si>
    <t>TLL WAREHOUSE (903) - PO : 2615055333185</t>
  </si>
  <si>
    <t>TC2615055333186 - Kho 901 Sourcing HCM (901)</t>
  </si>
  <si>
    <t>TC2616055417639 - Kho 901 Sourcing HCM (901)</t>
  </si>
  <si>
    <t>00009736</t>
  </si>
  <si>
    <t>00009835</t>
  </si>
  <si>
    <t>00010055</t>
  </si>
  <si>
    <t>00010120</t>
  </si>
  <si>
    <t>00010173</t>
  </si>
  <si>
    <t>00010174</t>
  </si>
  <si>
    <t>00010250</t>
  </si>
  <si>
    <t>00010251</t>
  </si>
  <si>
    <t>00010252</t>
  </si>
  <si>
    <t>00010253</t>
  </si>
  <si>
    <t>00010296</t>
  </si>
  <si>
    <t>00010505</t>
  </si>
  <si>
    <t>00010511</t>
  </si>
  <si>
    <t>00010866</t>
  </si>
  <si>
    <t>00011317</t>
  </si>
  <si>
    <t>00011318</t>
  </si>
  <si>
    <t>00011350</t>
  </si>
  <si>
    <t>00011551</t>
  </si>
  <si>
    <t>00011552</t>
  </si>
  <si>
    <t>00011557</t>
  </si>
  <si>
    <t>00012042</t>
  </si>
  <si>
    <t>00013341</t>
  </si>
  <si>
    <t>00013357</t>
  </si>
  <si>
    <t>00013358</t>
  </si>
  <si>
    <t>00013362</t>
  </si>
  <si>
    <t>13491</t>
  </si>
  <si>
    <t>13492</t>
  </si>
  <si>
    <t>13493</t>
  </si>
  <si>
    <t>Hàng trả - Tops Market Lê Trọng Tấn - 3002179 - 0000028948157 - EB-HNI-HDG-0150</t>
  </si>
  <si>
    <t>Hàng trả - GO! Phú Thạnh - 3002179 - 0000028944499 - EB-HCM-TPU-5204</t>
  </si>
  <si>
    <t>Hàng trả - Go! Trường Chinh - 3002179 - 0000028947114 - EB-HCM-TPU-5202</t>
  </si>
  <si>
    <t>Hàng trả - Tops market Garden Mall - 3002179 - 0000028951122 - EB-HNI-NTL-2902</t>
  </si>
  <si>
    <t>Hàng trả - Go! Bình Dương - 3002179 - 0000028947227 - EB-BDG-01-6100</t>
  </si>
  <si>
    <t>Hàng trả - Go! Bình Dương - 3002179 - 0000028947228 - EB-BDG-01-6100</t>
  </si>
  <si>
    <t>Hàng trả - GO! Nguyễn Thị Thập - 3002179 - 0000028950044 - EB-HCM-Q7-5207</t>
  </si>
  <si>
    <t>Hàng trả - GO! Nguyễn Thị Thập - 3002179 - 0000028950048 - EB-HCM-Q7-5207</t>
  </si>
  <si>
    <t>Hàng trả - GO! Nguyễn Thị Thập - 3002179 - 0000028950050 - EB-HCM-Q7-5207</t>
  </si>
  <si>
    <t>Hàng trả - GO! Nguyễn Thị Thập - 3002179 - 0000028950051 - EB-HCM-Q7-5207</t>
  </si>
  <si>
    <t>Hàng trả - Go! Bình Dương - 3002179 - 0000028947225 - EB-BDG-01-6100</t>
  </si>
  <si>
    <t>Hàng trả - 117 - Go! Hải Dương - 3002179 - 0000028949817 - EB-HDG-00-3400</t>
  </si>
  <si>
    <t>Hàng trả - 117 - Go! Hải Dương - 3002179 - 0000028950681 - EB-HDG-00-3400</t>
  </si>
  <si>
    <t>Hàng trả - 901 -3002179, RT 28951822 (Dĩ An) - EB-BDG-01-6101</t>
  </si>
  <si>
    <t>Hàng trả - Siêu thị go! Rạch Giá - 3002179 - 0000028953540 - EB-AGG-01-1507</t>
  </si>
  <si>
    <t>Hàng trả - Siêu thị go! Rạch Giá - 3002179 - 0000028953542 - EB-AGG-01-1507</t>
  </si>
  <si>
    <t>Hàng trả - Go! Gò Vấp - 3002179 - 0000028947903 - EB-HCM-GVP-5203</t>
  </si>
  <si>
    <t>Hàng trả - GO! Thái Bình - 3002179 - 0000028952489 - EB-HYN-00-145</t>
  </si>
  <si>
    <t>Hàng trả - GO! Thái Bình - 3002179 - 0000028952494 - EB-HYN-00-145</t>
  </si>
  <si>
    <t>Hàng trả - GO! Thái Bình - 3002179 - 0000028954396 - EB-HYN-00-145</t>
  </si>
  <si>
    <t>Hàng trả - 124 - GO! Việt Trì - 3002179 - 0000028953815 - EB-PTO-00-124</t>
  </si>
  <si>
    <t>Hàng trả - 901 -3002179, RT 28956468 (Quãng Ngãi) - EB-QNI-01-7600</t>
  </si>
  <si>
    <t>Hàng trả - 903 -3002179, RT 28956790 (Long Biên) - EB-HNI-LBN-2906</t>
  </si>
  <si>
    <t>Hàng trả - 903 -3002179, RT 28956793 (Mê Linh) - EB-HNI-MLH-2907</t>
  </si>
  <si>
    <t>Hàng trả - 903 -3002179, RT 28957405 (Garden Mall) - EB-HNI-NTL-2902</t>
  </si>
  <si>
    <t>Hàng trả - Go! Bình Dương - 3002179 - 0000028954440- EB-BDG-01-6100</t>
  </si>
  <si>
    <t>Hàng trả - Go! Bình Dương - 3002179 - 0000028954441- EB-BDG-01-6100</t>
  </si>
  <si>
    <t>Hàng trả - Go! Bình Dương - 3002179 - 0000028954442- EB-BDG-01-6100</t>
  </si>
  <si>
    <t>41656</t>
  </si>
  <si>
    <t>41578</t>
  </si>
  <si>
    <t>41739</t>
  </si>
  <si>
    <t>Điều chỉnh cho ký hiệu mẫu số hóa đơn 1, ký hiệu hóa đơn K26TEB, số hóa đơn 36384, ngày lập 03/04/2026</t>
  </si>
  <si>
    <t>Điều chỉnh cho ký hiệu mẫu số hóa đơn 1, ký hiệu hóa đơn K26TEB, số hóa đơn 36489, ngày lập 03/04/2026</t>
  </si>
  <si>
    <t>Phí hỗ trợ T3.2026 quầy 480</t>
  </si>
  <si>
    <t>Phí dịch vụ T3.2026 quầy 480</t>
  </si>
  <si>
    <t>Phí dịch vụ chuỗi cung ứng tháng 3.2026 quầy 0480</t>
  </si>
  <si>
    <t>Phí cho dịch vụ chịu thuế 8% tháng 03.2026 quầy 0480</t>
  </si>
  <si>
    <t>Hỗ trợ khai trương Siêu Thị mới Mini go!</t>
  </si>
  <si>
    <t>2614055181812</t>
  </si>
  <si>
    <t>Bán hàng TLL WAREHOUSE (903) theo hóa đơn 00026032</t>
  </si>
  <si>
    <t>Bán hàng TLL WAREHOUSE (903) theo hóa đơn 00026400</t>
  </si>
  <si>
    <t>Bán hàng TLL WAREHOUSE (903) theo hóa đơn 00028275</t>
  </si>
  <si>
    <t>TC2616055493687</t>
  </si>
  <si>
    <t>TC2617055578220</t>
  </si>
  <si>
    <t>Bán hàng TLL WAREHOUSE (903) theo hóa đơn 00030115</t>
  </si>
  <si>
    <t>TC 2617055640774</t>
  </si>
  <si>
    <t>00024991</t>
  </si>
  <si>
    <t>00026032</t>
  </si>
  <si>
    <t>00026400</t>
  </si>
  <si>
    <t>00028275</t>
  </si>
  <si>
    <t>00029582</t>
  </si>
  <si>
    <t>00030107</t>
  </si>
  <si>
    <t>00030115</t>
  </si>
  <si>
    <t>00031443</t>
  </si>
  <si>
    <t>00000757</t>
  </si>
  <si>
    <t>Chiết khấu T03.2026 Quầy 480 kèm bảng kê số 01032026/BKHD/NT-EB Ngày 24 tháng 04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</si>
</sst>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8"/>
      <color rgb="FFFF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1" fillId="4" borderId="5" applyNumberFormat="0" applyAlignment="0" applyProtection="0">
      <alignment horizontal="left" vertical="center" indent="1"/>
    </xf>
    <xf numFmtId="166" fontId="11" fillId="0" borderId="6" applyNumberFormat="0" applyProtection="0">
      <alignment horizontal="right" vertical="center"/>
    </xf>
    <xf numFmtId="0" fontId="1" fillId="0" borderId="0"/>
  </cellStyleXfs>
  <cellXfs count="61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0" fontId="3" fillId="0" borderId="4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8" fillId="3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37" fontId="9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165" fontId="10" fillId="0" borderId="0" xfId="1" applyNumberFormat="1" applyFont="1"/>
    <xf numFmtId="165" fontId="3" fillId="0" borderId="0" xfId="1" applyNumberFormat="1" applyFont="1" applyBorder="1"/>
    <xf numFmtId="0" fontId="8" fillId="0" borderId="1" xfId="0" applyFont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13" fillId="6" borderId="9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5" fontId="0" fillId="0" borderId="0" xfId="0" applyNumberFormat="1"/>
    <xf numFmtId="165" fontId="14" fillId="0" borderId="0" xfId="1" applyNumberFormat="1" applyFont="1"/>
    <xf numFmtId="165" fontId="14" fillId="0" borderId="0" xfId="0" applyNumberFormat="1" applyFont="1"/>
    <xf numFmtId="165" fontId="15" fillId="0" borderId="0" xfId="1" applyNumberFormat="1" applyFont="1"/>
    <xf numFmtId="9" fontId="15" fillId="0" borderId="0" xfId="0" applyNumberFormat="1" applyFont="1" applyAlignment="1">
      <alignment horizontal="center" vertical="center"/>
    </xf>
    <xf numFmtId="165" fontId="15" fillId="0" borderId="0" xfId="0" applyNumberFormat="1" applyFont="1"/>
    <xf numFmtId="0" fontId="0" fillId="0" borderId="0" xfId="0" quotePrefix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00000000-0005-0000-0000-000002000000}"/>
    <cellStyle name="SAPDataCell" xfId="3" xr:uid="{00000000-0005-0000-0000-000003000000}"/>
    <cellStyle name="SAPMemberCell" xfId="2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2962275</xdr:colOff>
      <xdr:row>10</xdr:row>
      <xdr:rowOff>161925</xdr:rowOff>
    </xdr:from>
    <xdr:to>
      <xdr:col>3</xdr:col>
      <xdr:colOff>5333704</xdr:colOff>
      <xdr:row>19</xdr:row>
      <xdr:rowOff>9340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CD381-E5FC-8921-DC3F-9598B7FD0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2105025"/>
          <a:ext cx="2371429" cy="1476190"/>
        </a:xfrm>
        <a:prstGeom prst="rect">
          <a:avLst/>
        </a:prstGeom>
      </xdr:spPr>
    </xdr:pic>
    <xdr:clientData/>
  </xdr:twoCellAnchor>
  <xdr:twoCellAnchor editAs="oneCell">
    <xdr:from>
      <xdr:col>3</xdr:col>
      <xdr:colOff>5505450</xdr:colOff>
      <xdr:row>10</xdr:row>
      <xdr:rowOff>123825</xdr:rowOff>
    </xdr:from>
    <xdr:to>
      <xdr:col>5</xdr:col>
      <xdr:colOff>171140</xdr:colOff>
      <xdr:row>19</xdr:row>
      <xdr:rowOff>133145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865BD-A30B-F344-9912-82274D153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4850" y="2066925"/>
          <a:ext cx="2476190" cy="1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T65"/>
  <sheetViews>
    <sheetView topLeftCell="A16" zoomScaleNormal="100" workbookViewId="0">
      <selection activeCell="H49" sqref="H49"/>
    </sheetView>
  </sheetViews>
  <sheetFormatPr defaultColWidth="9.125" defaultRowHeight="15.75" x14ac:dyDescent="0.25"/>
  <cols>
    <col min="1" max="1" width="15.25" style="20" customWidth="1"/>
    <col min="2" max="2" width="29.375" style="19" customWidth="1"/>
    <col min="3" max="3" width="19.25" style="21" customWidth="1"/>
    <col min="4" max="4" width="17.75" style="17" customWidth="1"/>
    <col min="5" max="5" width="20.625" style="17" customWidth="1"/>
    <col min="6" max="6" width="19.25" style="17" customWidth="1"/>
    <col min="7" max="7" width="15.75" style="17" bestFit="1" customWidth="1"/>
    <col min="8" max="2617" width="15.75" style="17" customWidth="1"/>
    <col min="2618" max="2618" width="16.875" style="17" bestFit="1" customWidth="1"/>
    <col min="2619" max="2619" width="17.75" style="17" bestFit="1" customWidth="1"/>
    <col min="2620" max="2620" width="14.125" style="17" bestFit="1" customWidth="1"/>
    <col min="2621" max="2621" width="14.75" style="17" bestFit="1" customWidth="1"/>
    <col min="2622" max="16384" width="9.125" style="17"/>
  </cols>
  <sheetData>
    <row r="1" spans="1:8" ht="19.5" x14ac:dyDescent="0.3">
      <c r="A1" s="55" t="s">
        <v>258</v>
      </c>
      <c r="B1" s="55"/>
      <c r="C1" s="55"/>
      <c r="D1" s="55"/>
      <c r="E1" s="55"/>
      <c r="F1" s="55"/>
    </row>
    <row r="2" spans="1:8" s="18" customFormat="1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8" x14ac:dyDescent="0.25">
      <c r="A3" s="3"/>
      <c r="B3" s="26" t="s">
        <v>12</v>
      </c>
      <c r="C3" s="27">
        <v>926008919</v>
      </c>
      <c r="D3" s="4"/>
      <c r="E3" s="5"/>
      <c r="F3" s="5"/>
      <c r="G3" s="29"/>
      <c r="H3" s="18"/>
    </row>
    <row r="4" spans="1:8" x14ac:dyDescent="0.25">
      <c r="A4" s="3" t="s">
        <v>37</v>
      </c>
      <c r="B4" s="13" t="s">
        <v>17</v>
      </c>
      <c r="C4" s="5">
        <v>871917633</v>
      </c>
      <c r="D4" s="4"/>
      <c r="E4" s="5"/>
      <c r="F4" s="5"/>
      <c r="H4" s="28"/>
    </row>
    <row r="5" spans="1:8" x14ac:dyDescent="0.25">
      <c r="A5" s="3" t="s">
        <v>38</v>
      </c>
      <c r="B5" s="13" t="s">
        <v>17</v>
      </c>
      <c r="C5" s="5">
        <v>1276673146</v>
      </c>
      <c r="D5" s="4"/>
      <c r="E5" s="5"/>
      <c r="F5" s="5"/>
      <c r="H5" s="28"/>
    </row>
    <row r="6" spans="1:8" x14ac:dyDescent="0.25">
      <c r="A6" s="3" t="s">
        <v>39</v>
      </c>
      <c r="B6" s="13" t="s">
        <v>17</v>
      </c>
      <c r="C6" s="5">
        <v>462072383</v>
      </c>
      <c r="D6" s="4"/>
      <c r="E6" s="5"/>
      <c r="F6" s="5"/>
      <c r="H6" s="28"/>
    </row>
    <row r="7" spans="1:8" x14ac:dyDescent="0.25">
      <c r="A7" s="3" t="s">
        <v>40</v>
      </c>
      <c r="B7" s="13" t="s">
        <v>17</v>
      </c>
      <c r="C7" s="5">
        <v>580477339</v>
      </c>
      <c r="D7" s="4"/>
      <c r="E7" s="5"/>
      <c r="F7" s="5"/>
      <c r="H7" s="28"/>
    </row>
    <row r="8" spans="1:8" hidden="1" x14ac:dyDescent="0.25">
      <c r="A8" s="3" t="s">
        <v>41</v>
      </c>
      <c r="B8" s="13" t="s">
        <v>17</v>
      </c>
      <c r="C8" s="5"/>
      <c r="D8" s="4"/>
      <c r="E8" s="5"/>
      <c r="F8" s="5"/>
      <c r="H8" s="28"/>
    </row>
    <row r="9" spans="1:8" hidden="1" x14ac:dyDescent="0.25">
      <c r="A9" s="3" t="s">
        <v>42</v>
      </c>
      <c r="B9" s="13" t="s">
        <v>17</v>
      </c>
      <c r="C9" s="5"/>
      <c r="D9" s="4"/>
      <c r="E9" s="5"/>
      <c r="F9" s="5"/>
      <c r="H9" s="28"/>
    </row>
    <row r="10" spans="1:8" hidden="1" x14ac:dyDescent="0.25">
      <c r="A10" s="3" t="s">
        <v>43</v>
      </c>
      <c r="B10" s="13" t="s">
        <v>17</v>
      </c>
      <c r="C10" s="5"/>
      <c r="D10" s="4"/>
      <c r="E10" s="5"/>
      <c r="F10" s="5"/>
      <c r="H10" s="28"/>
    </row>
    <row r="11" spans="1:8" hidden="1" x14ac:dyDescent="0.25">
      <c r="A11" s="3" t="s">
        <v>44</v>
      </c>
      <c r="B11" s="13" t="s">
        <v>17</v>
      </c>
      <c r="C11" s="5"/>
      <c r="D11" s="4"/>
      <c r="E11" s="5"/>
      <c r="F11" s="5"/>
      <c r="H11" s="28"/>
    </row>
    <row r="12" spans="1:8" hidden="1" x14ac:dyDescent="0.25">
      <c r="A12" s="3" t="s">
        <v>45</v>
      </c>
      <c r="B12" s="13" t="s">
        <v>17</v>
      </c>
      <c r="C12" s="5"/>
      <c r="D12" s="4"/>
      <c r="E12" s="5"/>
      <c r="F12" s="5"/>
      <c r="H12" s="28"/>
    </row>
    <row r="13" spans="1:8" hidden="1" x14ac:dyDescent="0.25">
      <c r="A13" s="3" t="s">
        <v>46</v>
      </c>
      <c r="B13" s="13" t="s">
        <v>17</v>
      </c>
      <c r="C13" s="5"/>
      <c r="D13" s="4"/>
      <c r="E13" s="5"/>
      <c r="F13" s="5"/>
      <c r="H13" s="28"/>
    </row>
    <row r="14" spans="1:8" hidden="1" x14ac:dyDescent="0.25">
      <c r="A14" s="3" t="s">
        <v>47</v>
      </c>
      <c r="B14" s="13" t="s">
        <v>17</v>
      </c>
      <c r="C14" s="28"/>
      <c r="D14" s="4"/>
      <c r="E14" s="5"/>
      <c r="F14" s="5"/>
      <c r="H14" s="28"/>
    </row>
    <row r="15" spans="1:8" hidden="1" x14ac:dyDescent="0.25">
      <c r="A15" s="3" t="s">
        <v>48</v>
      </c>
      <c r="B15" s="13" t="s">
        <v>17</v>
      </c>
      <c r="C15" s="5"/>
      <c r="D15" s="4"/>
      <c r="E15" s="5"/>
      <c r="F15" s="5"/>
      <c r="H15" s="28"/>
    </row>
    <row r="16" spans="1:8" x14ac:dyDescent="0.25">
      <c r="A16" s="3"/>
      <c r="B16" s="6"/>
      <c r="C16" s="23"/>
      <c r="D16" s="7"/>
      <c r="E16" s="5"/>
      <c r="F16" s="8"/>
      <c r="H16" s="28"/>
    </row>
    <row r="17" spans="1:8" x14ac:dyDescent="0.25">
      <c r="A17" s="56" t="s">
        <v>5</v>
      </c>
      <c r="B17" s="57"/>
      <c r="C17" s="9">
        <f>SUM(C4:C16)</f>
        <v>3191140501</v>
      </c>
      <c r="D17" s="10"/>
      <c r="E17" s="11"/>
      <c r="F17" s="12"/>
    </row>
    <row r="18" spans="1:8" x14ac:dyDescent="0.25">
      <c r="A18" s="3" t="s">
        <v>37</v>
      </c>
      <c r="B18" s="13" t="s">
        <v>18</v>
      </c>
      <c r="C18" s="4"/>
      <c r="D18" s="5">
        <v>5404707</v>
      </c>
      <c r="E18" s="5"/>
      <c r="F18" s="8"/>
      <c r="H18" s="28"/>
    </row>
    <row r="19" spans="1:8" x14ac:dyDescent="0.25">
      <c r="A19" s="3" t="s">
        <v>38</v>
      </c>
      <c r="B19" s="13" t="s">
        <v>18</v>
      </c>
      <c r="C19" s="4"/>
      <c r="D19" s="5">
        <v>1516871</v>
      </c>
      <c r="E19" s="5"/>
      <c r="F19" s="8"/>
      <c r="H19" s="28"/>
    </row>
    <row r="20" spans="1:8" x14ac:dyDescent="0.25">
      <c r="A20" s="3" t="s">
        <v>39</v>
      </c>
      <c r="B20" s="13" t="s">
        <v>18</v>
      </c>
      <c r="C20" s="4"/>
      <c r="D20" s="5">
        <v>23576356</v>
      </c>
      <c r="E20" s="5"/>
      <c r="F20" s="8"/>
      <c r="H20" s="28"/>
    </row>
    <row r="21" spans="1:8" x14ac:dyDescent="0.25">
      <c r="A21" s="3" t="s">
        <v>40</v>
      </c>
      <c r="B21" s="13" t="s">
        <v>18</v>
      </c>
      <c r="C21" s="4"/>
      <c r="D21" s="5">
        <v>20729279</v>
      </c>
      <c r="E21" s="5"/>
      <c r="F21" s="8"/>
      <c r="H21" s="28"/>
    </row>
    <row r="22" spans="1:8" hidden="1" x14ac:dyDescent="0.25">
      <c r="A22" s="3" t="s">
        <v>41</v>
      </c>
      <c r="B22" s="13" t="s">
        <v>18</v>
      </c>
      <c r="C22" s="4"/>
      <c r="D22" s="5"/>
      <c r="E22" s="5"/>
      <c r="F22" s="8"/>
      <c r="H22" s="28"/>
    </row>
    <row r="23" spans="1:8" hidden="1" x14ac:dyDescent="0.25">
      <c r="A23" s="3" t="s">
        <v>42</v>
      </c>
      <c r="B23" s="13" t="s">
        <v>18</v>
      </c>
      <c r="C23" s="4"/>
      <c r="D23" s="5"/>
      <c r="E23" s="5"/>
      <c r="F23" s="8"/>
      <c r="H23" s="28"/>
    </row>
    <row r="24" spans="1:8" hidden="1" x14ac:dyDescent="0.25">
      <c r="A24" s="3" t="s">
        <v>43</v>
      </c>
      <c r="B24" s="13" t="s">
        <v>18</v>
      </c>
      <c r="C24" s="4"/>
      <c r="D24" s="5"/>
      <c r="E24" s="5"/>
      <c r="F24" s="8"/>
      <c r="H24" s="28"/>
    </row>
    <row r="25" spans="1:8" hidden="1" x14ac:dyDescent="0.25">
      <c r="A25" s="3" t="s">
        <v>44</v>
      </c>
      <c r="B25" s="13" t="s">
        <v>18</v>
      </c>
      <c r="C25" s="4"/>
      <c r="D25" s="5"/>
      <c r="E25" s="5"/>
      <c r="F25" s="8"/>
      <c r="H25" s="28"/>
    </row>
    <row r="26" spans="1:8" hidden="1" x14ac:dyDescent="0.25">
      <c r="A26" s="3" t="s">
        <v>45</v>
      </c>
      <c r="B26" s="13" t="s">
        <v>18</v>
      </c>
      <c r="C26" s="4"/>
      <c r="D26" s="5"/>
      <c r="E26" s="5"/>
      <c r="F26" s="8"/>
      <c r="H26" s="28"/>
    </row>
    <row r="27" spans="1:8" hidden="1" x14ac:dyDescent="0.25">
      <c r="A27" s="3" t="s">
        <v>46</v>
      </c>
      <c r="B27" s="13" t="s">
        <v>18</v>
      </c>
      <c r="C27" s="4"/>
      <c r="D27" s="5"/>
      <c r="E27" s="5"/>
      <c r="F27" s="8"/>
      <c r="H27" s="28"/>
    </row>
    <row r="28" spans="1:8" hidden="1" x14ac:dyDescent="0.25">
      <c r="A28" s="3" t="s">
        <v>47</v>
      </c>
      <c r="B28" s="13" t="s">
        <v>18</v>
      </c>
      <c r="C28" s="4"/>
      <c r="D28" s="5"/>
      <c r="E28" s="5"/>
      <c r="F28" s="8"/>
      <c r="H28" s="28"/>
    </row>
    <row r="29" spans="1:8" hidden="1" x14ac:dyDescent="0.25">
      <c r="A29" s="3" t="s">
        <v>48</v>
      </c>
      <c r="B29" s="13" t="s">
        <v>18</v>
      </c>
      <c r="C29" s="4"/>
      <c r="D29" s="5"/>
      <c r="E29" s="5"/>
      <c r="F29" s="8"/>
      <c r="H29" s="28"/>
    </row>
    <row r="30" spans="1:8" x14ac:dyDescent="0.25">
      <c r="A30" s="3"/>
      <c r="B30" s="13"/>
      <c r="C30" s="4"/>
      <c r="D30" s="5"/>
      <c r="E30" s="5"/>
      <c r="F30" s="8"/>
    </row>
    <row r="31" spans="1:8" x14ac:dyDescent="0.25">
      <c r="A31" s="56" t="s">
        <v>8</v>
      </c>
      <c r="B31" s="57"/>
      <c r="C31" s="9"/>
      <c r="D31" s="9">
        <f>SUM(D18:D30)</f>
        <v>51227213</v>
      </c>
      <c r="E31" s="11"/>
      <c r="F31" s="12"/>
    </row>
    <row r="32" spans="1:8" x14ac:dyDescent="0.25">
      <c r="A32" s="3" t="s">
        <v>37</v>
      </c>
      <c r="B32" s="13" t="s">
        <v>4</v>
      </c>
      <c r="C32" s="4"/>
      <c r="D32" s="22"/>
      <c r="E32" s="5">
        <v>166627783</v>
      </c>
      <c r="F32" s="8"/>
      <c r="H32" s="28"/>
    </row>
    <row r="33" spans="1:8 2619:2620" x14ac:dyDescent="0.25">
      <c r="A33" s="3" t="s">
        <v>38</v>
      </c>
      <c r="B33" s="13" t="s">
        <v>4</v>
      </c>
      <c r="C33" s="4"/>
      <c r="D33" s="22"/>
      <c r="E33" s="5">
        <v>157067386</v>
      </c>
      <c r="F33" s="8"/>
      <c r="H33" s="28"/>
    </row>
    <row r="34" spans="1:8 2619:2620" x14ac:dyDescent="0.25">
      <c r="A34" s="3" t="s">
        <v>39</v>
      </c>
      <c r="B34" s="13" t="s">
        <v>4</v>
      </c>
      <c r="C34" s="4"/>
      <c r="D34" s="22"/>
      <c r="E34" s="5">
        <v>310981389</v>
      </c>
      <c r="F34" s="8"/>
      <c r="H34" s="28"/>
    </row>
    <row r="35" spans="1:8 2619:2620" x14ac:dyDescent="0.25">
      <c r="A35" s="3" t="s">
        <v>40</v>
      </c>
      <c r="B35" s="13" t="s">
        <v>4</v>
      </c>
      <c r="C35" s="4"/>
      <c r="D35" s="22"/>
      <c r="E35" s="5">
        <v>91191755</v>
      </c>
      <c r="F35" s="8"/>
      <c r="H35" s="28"/>
    </row>
    <row r="36" spans="1:8 2619:2620" hidden="1" x14ac:dyDescent="0.25">
      <c r="A36" s="3" t="s">
        <v>41</v>
      </c>
      <c r="B36" s="13" t="s">
        <v>4</v>
      </c>
      <c r="C36" s="4"/>
      <c r="D36" s="22"/>
      <c r="E36" s="5"/>
      <c r="F36" s="8"/>
      <c r="H36" s="28"/>
    </row>
    <row r="37" spans="1:8 2619:2620" hidden="1" x14ac:dyDescent="0.25">
      <c r="A37" s="3" t="s">
        <v>42</v>
      </c>
      <c r="B37" s="13" t="s">
        <v>4</v>
      </c>
      <c r="C37" s="4"/>
      <c r="D37" s="22"/>
      <c r="E37" s="5"/>
      <c r="F37" s="8"/>
      <c r="H37" s="28"/>
    </row>
    <row r="38" spans="1:8 2619:2620" hidden="1" x14ac:dyDescent="0.25">
      <c r="A38" s="3" t="s">
        <v>43</v>
      </c>
      <c r="B38" s="13" t="s">
        <v>4</v>
      </c>
      <c r="C38" s="4"/>
      <c r="D38" s="22"/>
      <c r="E38" s="5"/>
      <c r="F38" s="8"/>
      <c r="H38" s="28"/>
    </row>
    <row r="39" spans="1:8 2619:2620" hidden="1" x14ac:dyDescent="0.25">
      <c r="A39" s="3" t="s">
        <v>44</v>
      </c>
      <c r="B39" s="13" t="s">
        <v>4</v>
      </c>
      <c r="C39" s="4"/>
      <c r="D39" s="22"/>
      <c r="E39" s="5"/>
      <c r="F39" s="8"/>
      <c r="H39" s="28"/>
    </row>
    <row r="40" spans="1:8 2619:2620" hidden="1" x14ac:dyDescent="0.25">
      <c r="A40" s="3" t="s">
        <v>45</v>
      </c>
      <c r="B40" s="13" t="s">
        <v>4</v>
      </c>
      <c r="C40" s="4"/>
      <c r="D40" s="22"/>
      <c r="E40" s="5"/>
      <c r="F40" s="8"/>
      <c r="H40" s="28"/>
    </row>
    <row r="41" spans="1:8 2619:2620" hidden="1" x14ac:dyDescent="0.25">
      <c r="A41" s="3" t="s">
        <v>46</v>
      </c>
      <c r="B41" s="13" t="s">
        <v>4</v>
      </c>
      <c r="C41" s="4"/>
      <c r="D41" s="22"/>
      <c r="E41" s="5"/>
      <c r="F41" s="8"/>
      <c r="H41" s="28"/>
    </row>
    <row r="42" spans="1:8 2619:2620" hidden="1" x14ac:dyDescent="0.25">
      <c r="A42" s="3" t="s">
        <v>47</v>
      </c>
      <c r="B42" s="13" t="s">
        <v>4</v>
      </c>
      <c r="C42" s="4"/>
      <c r="D42" s="22"/>
      <c r="E42" s="5"/>
      <c r="F42" s="8"/>
      <c r="H42" s="28"/>
    </row>
    <row r="43" spans="1:8 2619:2620" hidden="1" x14ac:dyDescent="0.25">
      <c r="A43" s="3" t="s">
        <v>48</v>
      </c>
      <c r="B43" s="13" t="s">
        <v>4</v>
      </c>
      <c r="C43" s="4"/>
      <c r="D43" s="22"/>
      <c r="E43" s="5"/>
      <c r="F43" s="8"/>
      <c r="H43" s="28"/>
    </row>
    <row r="44" spans="1:8 2619:2620" x14ac:dyDescent="0.25">
      <c r="A44" s="3"/>
      <c r="B44" s="13"/>
      <c r="C44" s="4"/>
      <c r="D44" s="4"/>
      <c r="E44" s="5"/>
      <c r="F44" s="8"/>
    </row>
    <row r="45" spans="1:8 2619:2620" x14ac:dyDescent="0.25">
      <c r="A45" s="56" t="s">
        <v>9</v>
      </c>
      <c r="B45" s="57"/>
      <c r="C45" s="9"/>
      <c r="D45" s="9"/>
      <c r="E45" s="11">
        <f>SUM(E32:E44)</f>
        <v>725868313</v>
      </c>
      <c r="F45" s="12"/>
    </row>
    <row r="46" spans="1:8 2619:2620" x14ac:dyDescent="0.25">
      <c r="A46" s="3" t="s">
        <v>37</v>
      </c>
      <c r="B46" s="6" t="s">
        <v>19</v>
      </c>
      <c r="C46" s="4"/>
      <c r="D46" s="4"/>
      <c r="E46" s="4"/>
      <c r="F46" s="5">
        <v>362761898</v>
      </c>
      <c r="CVS46" s="25"/>
      <c r="CVT46" s="25"/>
    </row>
    <row r="47" spans="1:8 2619:2620" x14ac:dyDescent="0.25">
      <c r="A47" s="3" t="s">
        <v>38</v>
      </c>
      <c r="B47" s="6" t="s">
        <v>19</v>
      </c>
      <c r="C47" s="4"/>
      <c r="D47" s="4"/>
      <c r="E47" s="4"/>
      <c r="F47" s="5">
        <v>232875456</v>
      </c>
      <c r="CVS47" s="25"/>
      <c r="CVT47" s="25"/>
    </row>
    <row r="48" spans="1:8 2619:2620" x14ac:dyDescent="0.25">
      <c r="A48" s="3" t="s">
        <v>39</v>
      </c>
      <c r="B48" s="6" t="s">
        <v>19</v>
      </c>
      <c r="C48" s="4"/>
      <c r="D48" s="4"/>
      <c r="E48" s="4"/>
      <c r="F48" s="5">
        <v>567486888</v>
      </c>
      <c r="CVS48" s="25"/>
      <c r="CVT48" s="25"/>
    </row>
    <row r="49" spans="1:7 2618:2620" x14ac:dyDescent="0.25">
      <c r="A49" s="3" t="s">
        <v>40</v>
      </c>
      <c r="B49" s="6" t="s">
        <v>19</v>
      </c>
      <c r="C49" s="4"/>
      <c r="D49" s="4"/>
      <c r="E49" s="4"/>
      <c r="F49" s="5">
        <f>941442975+106003850</f>
        <v>1047446825</v>
      </c>
      <c r="CVS49" s="25"/>
      <c r="CVT49" s="25"/>
    </row>
    <row r="50" spans="1:7 2618:2620" x14ac:dyDescent="0.25">
      <c r="A50" s="3" t="s">
        <v>41</v>
      </c>
      <c r="B50" s="6" t="s">
        <v>19</v>
      </c>
      <c r="C50" s="4"/>
      <c r="D50" s="4"/>
      <c r="E50" s="4"/>
      <c r="F50" s="5">
        <f>110737836+160377500</f>
        <v>271115336</v>
      </c>
      <c r="CVS50" s="25"/>
      <c r="CVT50" s="25"/>
    </row>
    <row r="51" spans="1:7 2618:2620" hidden="1" x14ac:dyDescent="0.25">
      <c r="A51" s="3" t="s">
        <v>42</v>
      </c>
      <c r="B51" s="6" t="s">
        <v>19</v>
      </c>
      <c r="C51" s="4"/>
      <c r="D51" s="4"/>
      <c r="E51" s="4"/>
      <c r="F51" s="5"/>
      <c r="CVS51" s="25"/>
      <c r="CVT51" s="25"/>
    </row>
    <row r="52" spans="1:7 2618:2620" hidden="1" x14ac:dyDescent="0.25">
      <c r="A52" s="3" t="s">
        <v>43</v>
      </c>
      <c r="B52" s="6" t="s">
        <v>19</v>
      </c>
      <c r="C52" s="4"/>
      <c r="D52" s="4"/>
      <c r="E52" s="4"/>
      <c r="F52" s="5"/>
      <c r="CVS52" s="25"/>
      <c r="CVT52" s="25"/>
    </row>
    <row r="53" spans="1:7 2618:2620" hidden="1" x14ac:dyDescent="0.25">
      <c r="A53" s="3" t="s">
        <v>44</v>
      </c>
      <c r="B53" s="6" t="s">
        <v>19</v>
      </c>
      <c r="C53" s="4"/>
      <c r="D53" s="4"/>
      <c r="E53" s="4"/>
      <c r="F53" s="5"/>
      <c r="CVS53" s="25"/>
      <c r="CVT53" s="25"/>
    </row>
    <row r="54" spans="1:7 2618:2620" hidden="1" x14ac:dyDescent="0.25">
      <c r="A54" s="3" t="s">
        <v>45</v>
      </c>
      <c r="B54" s="6" t="s">
        <v>19</v>
      </c>
      <c r="C54" s="4"/>
      <c r="D54" s="4"/>
      <c r="E54" s="4"/>
      <c r="F54" s="5"/>
      <c r="CVS54" s="25"/>
      <c r="CVT54" s="25"/>
    </row>
    <row r="55" spans="1:7 2618:2620" hidden="1" x14ac:dyDescent="0.25">
      <c r="A55" s="3" t="s">
        <v>46</v>
      </c>
      <c r="B55" s="6" t="s">
        <v>19</v>
      </c>
      <c r="C55" s="4"/>
      <c r="D55" s="4"/>
      <c r="E55" s="4"/>
      <c r="F55" s="5"/>
      <c r="CVS55" s="25"/>
      <c r="CVT55" s="25"/>
    </row>
    <row r="56" spans="1:7 2618:2620" hidden="1" x14ac:dyDescent="0.25">
      <c r="A56" s="3" t="s">
        <v>47</v>
      </c>
      <c r="B56" s="6" t="s">
        <v>19</v>
      </c>
      <c r="C56" s="4"/>
      <c r="D56" s="4"/>
      <c r="E56" s="4"/>
      <c r="F56" s="5"/>
      <c r="CVS56" s="25"/>
      <c r="CVT56" s="25"/>
    </row>
    <row r="57" spans="1:7 2618:2620" hidden="1" x14ac:dyDescent="0.25">
      <c r="A57" s="3" t="s">
        <v>48</v>
      </c>
      <c r="B57" s="6" t="s">
        <v>19</v>
      </c>
      <c r="C57" s="4"/>
      <c r="D57" s="4"/>
      <c r="E57" s="4"/>
      <c r="F57" s="5"/>
      <c r="CVS57" s="25"/>
      <c r="CVT57" s="25"/>
    </row>
    <row r="58" spans="1:7 2618:2620" x14ac:dyDescent="0.25">
      <c r="A58" s="3"/>
      <c r="B58" s="6"/>
      <c r="C58" s="4"/>
      <c r="D58" s="4"/>
      <c r="E58" s="5"/>
      <c r="F58" s="5"/>
      <c r="CVS58" s="25"/>
      <c r="CVT58" s="25"/>
    </row>
    <row r="59" spans="1:7 2618:2620" x14ac:dyDescent="0.25">
      <c r="A59" s="56" t="s">
        <v>6</v>
      </c>
      <c r="B59" s="57"/>
      <c r="C59" s="14"/>
      <c r="D59" s="10"/>
      <c r="E59" s="12"/>
      <c r="F59" s="15">
        <f>SUM(F46:F58)</f>
        <v>2481686403</v>
      </c>
      <c r="CVR59" s="17" t="s">
        <v>11</v>
      </c>
    </row>
    <row r="60" spans="1:7 2618:2620" x14ac:dyDescent="0.25">
      <c r="A60" s="58" t="s">
        <v>7</v>
      </c>
      <c r="B60" s="59"/>
      <c r="C60" s="59"/>
      <c r="D60" s="59"/>
      <c r="E60" s="60"/>
      <c r="F60" s="16">
        <f>+C3+C17-D31-E45-F59</f>
        <v>858367491</v>
      </c>
      <c r="G60" s="28"/>
      <c r="CVR60" s="28">
        <v>-334640794</v>
      </c>
      <c r="CVS60" s="28">
        <f>+F60+CVR60</f>
        <v>523726697</v>
      </c>
    </row>
    <row r="61" spans="1:7 2618:2620" x14ac:dyDescent="0.25">
      <c r="F61" s="24"/>
      <c r="G61" s="28"/>
    </row>
    <row r="62" spans="1:7 2618:2620" x14ac:dyDescent="0.25">
      <c r="F62" s="24"/>
    </row>
    <row r="63" spans="1:7 2618:2620" x14ac:dyDescent="0.25">
      <c r="F63" s="24"/>
    </row>
    <row r="64" spans="1:7 2618:2620" x14ac:dyDescent="0.25">
      <c r="F64" s="24"/>
    </row>
    <row r="65" spans="6:6" x14ac:dyDescent="0.25">
      <c r="F65" s="28"/>
    </row>
  </sheetData>
  <mergeCells count="6">
    <mergeCell ref="A1:F1"/>
    <mergeCell ref="A17:B17"/>
    <mergeCell ref="A31:B31"/>
    <mergeCell ref="A59:B59"/>
    <mergeCell ref="A60:E60"/>
    <mergeCell ref="A45:B45"/>
  </mergeCells>
  <conditionalFormatting sqref="A60">
    <cfRule type="duplicateValues" dxfId="3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topLeftCell="A27" workbookViewId="0">
      <selection activeCell="B17" sqref="B17"/>
    </sheetView>
  </sheetViews>
  <sheetFormatPr defaultRowHeight="14.25" x14ac:dyDescent="0.2"/>
  <cols>
    <col min="1" max="1" width="15" customWidth="1"/>
    <col min="2" max="2" width="12.875" customWidth="1"/>
    <col min="3" max="3" width="11.875" customWidth="1"/>
    <col min="4" max="4" width="96" bestFit="1" customWidth="1"/>
    <col min="5" max="5" width="15" bestFit="1" customWidth="1"/>
    <col min="7" max="7" width="11.25" bestFit="1" customWidth="1"/>
    <col min="8" max="8" width="12.25" bestFit="1" customWidth="1"/>
    <col min="9" max="9" width="27.25" customWidth="1"/>
    <col min="10" max="10" width="15" customWidth="1"/>
  </cols>
  <sheetData>
    <row r="1" spans="1:10" ht="2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x14ac:dyDescent="0.2">
      <c r="A2" s="44">
        <v>46113</v>
      </c>
      <c r="B2" s="45" t="s">
        <v>352</v>
      </c>
      <c r="C2" s="45" t="s">
        <v>131</v>
      </c>
      <c r="D2" t="s">
        <v>134</v>
      </c>
      <c r="E2" s="30">
        <v>16412386</v>
      </c>
      <c r="F2" s="46">
        <v>0.08</v>
      </c>
      <c r="G2" s="47">
        <f>E2*F2</f>
        <v>1312990.8800000001</v>
      </c>
      <c r="H2" s="47">
        <f>E2+G2</f>
        <v>17725376.879999999</v>
      </c>
      <c r="I2" t="s">
        <v>31</v>
      </c>
      <c r="J2" s="45" t="s">
        <v>32</v>
      </c>
    </row>
    <row r="3" spans="1:10" x14ac:dyDescent="0.2">
      <c r="A3" s="44">
        <v>46114</v>
      </c>
      <c r="B3" s="45" t="s">
        <v>353</v>
      </c>
      <c r="C3" s="45" t="s">
        <v>131</v>
      </c>
      <c r="D3" t="s">
        <v>363</v>
      </c>
      <c r="E3" s="30">
        <v>27510770</v>
      </c>
      <c r="F3" s="46">
        <v>0.08</v>
      </c>
      <c r="G3" s="47">
        <f t="shared" ref="G3:G58" si="0">E3*F3</f>
        <v>2200861.6</v>
      </c>
      <c r="H3" s="47">
        <f t="shared" ref="H3:H58" si="1">E3+G3</f>
        <v>29711631.600000001</v>
      </c>
      <c r="I3" t="s">
        <v>31</v>
      </c>
      <c r="J3" s="45" t="s">
        <v>32</v>
      </c>
    </row>
    <row r="4" spans="1:10" x14ac:dyDescent="0.2">
      <c r="A4" s="44">
        <v>46116</v>
      </c>
      <c r="B4" s="45" t="s">
        <v>354</v>
      </c>
      <c r="C4" s="45" t="s">
        <v>131</v>
      </c>
      <c r="D4" t="s">
        <v>134</v>
      </c>
      <c r="E4" s="30">
        <v>15789792</v>
      </c>
      <c r="F4" s="46">
        <v>0.08</v>
      </c>
      <c r="G4" s="47">
        <f t="shared" si="0"/>
        <v>1263183.3600000001</v>
      </c>
      <c r="H4" s="47">
        <f t="shared" si="1"/>
        <v>17052975.359999999</v>
      </c>
      <c r="I4" t="s">
        <v>31</v>
      </c>
      <c r="J4" s="45" t="s">
        <v>32</v>
      </c>
    </row>
    <row r="5" spans="1:10" x14ac:dyDescent="0.2">
      <c r="A5" s="44">
        <v>46118</v>
      </c>
      <c r="B5" s="45" t="s">
        <v>355</v>
      </c>
      <c r="C5" s="45" t="s">
        <v>131</v>
      </c>
      <c r="D5" t="s">
        <v>364</v>
      </c>
      <c r="E5" s="30">
        <v>17023702</v>
      </c>
      <c r="F5" s="46">
        <v>0.08</v>
      </c>
      <c r="G5" s="47">
        <f t="shared" si="0"/>
        <v>1361896.16</v>
      </c>
      <c r="H5" s="47">
        <f t="shared" si="1"/>
        <v>18385598.16</v>
      </c>
      <c r="I5" t="s">
        <v>31</v>
      </c>
      <c r="J5" s="45" t="s">
        <v>32</v>
      </c>
    </row>
    <row r="6" spans="1:10" x14ac:dyDescent="0.2">
      <c r="A6" s="44">
        <v>46119</v>
      </c>
      <c r="B6" s="45" t="s">
        <v>445</v>
      </c>
      <c r="C6" s="45" t="s">
        <v>131</v>
      </c>
      <c r="D6" t="s">
        <v>437</v>
      </c>
      <c r="E6" s="30">
        <v>25808072</v>
      </c>
      <c r="F6" s="46">
        <v>0.08</v>
      </c>
      <c r="G6" s="47">
        <f t="shared" si="0"/>
        <v>2064645.76</v>
      </c>
      <c r="H6" s="47">
        <f t="shared" si="1"/>
        <v>27872717.760000002</v>
      </c>
      <c r="I6" t="s">
        <v>31</v>
      </c>
      <c r="J6" s="45" t="s">
        <v>32</v>
      </c>
    </row>
    <row r="7" spans="1:10" x14ac:dyDescent="0.2">
      <c r="A7" s="44">
        <v>46120</v>
      </c>
      <c r="B7" s="45" t="s">
        <v>446</v>
      </c>
      <c r="C7" s="45" t="s">
        <v>131</v>
      </c>
      <c r="D7" t="s">
        <v>438</v>
      </c>
      <c r="E7" s="30">
        <v>14978322</v>
      </c>
      <c r="F7" s="46">
        <v>0.08</v>
      </c>
      <c r="G7" s="47">
        <f t="shared" si="0"/>
        <v>1198265.76</v>
      </c>
      <c r="H7" s="47">
        <f t="shared" si="1"/>
        <v>16176587.76</v>
      </c>
      <c r="I7" t="s">
        <v>31</v>
      </c>
      <c r="J7" s="45" t="s">
        <v>32</v>
      </c>
    </row>
    <row r="8" spans="1:10" x14ac:dyDescent="0.2">
      <c r="A8" s="44">
        <v>46121</v>
      </c>
      <c r="B8" s="45" t="s">
        <v>356</v>
      </c>
      <c r="C8" s="45" t="s">
        <v>131</v>
      </c>
      <c r="D8" t="s">
        <v>365</v>
      </c>
      <c r="E8" s="50">
        <v>11844732</v>
      </c>
      <c r="F8" s="51">
        <v>0.08</v>
      </c>
      <c r="G8" s="52">
        <f t="shared" si="0"/>
        <v>947578.56</v>
      </c>
      <c r="H8" s="52">
        <f t="shared" si="1"/>
        <v>12792310.560000001</v>
      </c>
      <c r="I8" t="s">
        <v>31</v>
      </c>
      <c r="J8" s="45" t="s">
        <v>32</v>
      </c>
    </row>
    <row r="9" spans="1:10" x14ac:dyDescent="0.2">
      <c r="A9" s="44">
        <v>46123</v>
      </c>
      <c r="B9" s="45" t="s">
        <v>358</v>
      </c>
      <c r="C9" s="45" t="s">
        <v>131</v>
      </c>
      <c r="D9" t="s">
        <v>367</v>
      </c>
      <c r="E9" s="48">
        <v>-383904</v>
      </c>
      <c r="F9" s="46">
        <v>0.08</v>
      </c>
      <c r="G9" s="49">
        <f t="shared" si="0"/>
        <v>-30712.32</v>
      </c>
      <c r="H9" s="49">
        <f t="shared" si="1"/>
        <v>-414616.32000000001</v>
      </c>
      <c r="I9" t="s">
        <v>31</v>
      </c>
      <c r="J9" s="45" t="s">
        <v>32</v>
      </c>
    </row>
    <row r="10" spans="1:10" x14ac:dyDescent="0.2">
      <c r="A10" s="44">
        <v>46123</v>
      </c>
      <c r="B10" s="45" t="s">
        <v>357</v>
      </c>
      <c r="C10" s="45" t="s">
        <v>131</v>
      </c>
      <c r="D10" t="s">
        <v>366</v>
      </c>
      <c r="E10" s="30">
        <v>19631252</v>
      </c>
      <c r="F10" s="46">
        <v>0.08</v>
      </c>
      <c r="G10" s="47">
        <f t="shared" si="0"/>
        <v>1570500.1600000001</v>
      </c>
      <c r="H10" s="47">
        <f t="shared" si="1"/>
        <v>21201752.16</v>
      </c>
      <c r="I10" t="s">
        <v>31</v>
      </c>
      <c r="J10" s="45" t="s">
        <v>32</v>
      </c>
    </row>
    <row r="11" spans="1:10" x14ac:dyDescent="0.2">
      <c r="A11" s="44">
        <v>46123</v>
      </c>
      <c r="B11" s="45" t="s">
        <v>447</v>
      </c>
      <c r="C11" s="45" t="s">
        <v>131</v>
      </c>
      <c r="D11" t="s">
        <v>439</v>
      </c>
      <c r="E11" s="30">
        <v>16843584</v>
      </c>
      <c r="F11" s="46">
        <v>0.08</v>
      </c>
      <c r="G11" s="47">
        <f t="shared" si="0"/>
        <v>1347486.72</v>
      </c>
      <c r="H11" s="47">
        <f t="shared" si="1"/>
        <v>18191070.719999999</v>
      </c>
      <c r="I11" t="s">
        <v>31</v>
      </c>
      <c r="J11" s="45" t="s">
        <v>32</v>
      </c>
    </row>
    <row r="12" spans="1:10" x14ac:dyDescent="0.2">
      <c r="A12" s="44">
        <v>46127</v>
      </c>
      <c r="B12" s="45" t="s">
        <v>359</v>
      </c>
      <c r="C12" s="45" t="s">
        <v>131</v>
      </c>
      <c r="D12" t="s">
        <v>368</v>
      </c>
      <c r="E12" s="30">
        <v>57908938</v>
      </c>
      <c r="F12" s="46">
        <v>0.08</v>
      </c>
      <c r="G12" s="47">
        <f t="shared" si="0"/>
        <v>4632715.04</v>
      </c>
      <c r="H12" s="47">
        <f t="shared" si="1"/>
        <v>62541653.039999999</v>
      </c>
      <c r="I12" t="s">
        <v>31</v>
      </c>
      <c r="J12" s="45" t="s">
        <v>32</v>
      </c>
    </row>
    <row r="13" spans="1:10" x14ac:dyDescent="0.2">
      <c r="A13" s="44">
        <v>46128</v>
      </c>
      <c r="B13" s="45" t="s">
        <v>360</v>
      </c>
      <c r="C13" s="45" t="s">
        <v>131</v>
      </c>
      <c r="D13" t="s">
        <v>369</v>
      </c>
      <c r="E13" s="30">
        <v>44436614</v>
      </c>
      <c r="F13" s="46">
        <v>0.08</v>
      </c>
      <c r="G13" s="47">
        <f t="shared" si="0"/>
        <v>3554929.12</v>
      </c>
      <c r="H13" s="47">
        <f t="shared" si="1"/>
        <v>47991543.119999997</v>
      </c>
      <c r="I13" t="s">
        <v>31</v>
      </c>
      <c r="J13" s="45" t="s">
        <v>32</v>
      </c>
    </row>
    <row r="14" spans="1:10" x14ac:dyDescent="0.2">
      <c r="A14" s="44">
        <v>46132</v>
      </c>
      <c r="B14" s="45" t="s">
        <v>448</v>
      </c>
      <c r="C14" s="45" t="s">
        <v>131</v>
      </c>
      <c r="D14" t="s">
        <v>440</v>
      </c>
      <c r="E14" s="30">
        <v>27966552</v>
      </c>
      <c r="F14" s="46">
        <v>0.08</v>
      </c>
      <c r="G14" s="47">
        <f t="shared" si="0"/>
        <v>2237324.16</v>
      </c>
      <c r="H14" s="47">
        <f t="shared" si="1"/>
        <v>30203876.16</v>
      </c>
      <c r="I14" t="s">
        <v>31</v>
      </c>
      <c r="J14" s="45" t="s">
        <v>32</v>
      </c>
    </row>
    <row r="15" spans="1:10" x14ac:dyDescent="0.2">
      <c r="A15" s="44">
        <v>46132</v>
      </c>
      <c r="B15" s="45" t="s">
        <v>361</v>
      </c>
      <c r="C15" s="45" t="s">
        <v>131</v>
      </c>
      <c r="D15" t="s">
        <v>370</v>
      </c>
      <c r="E15" s="30">
        <v>44892526</v>
      </c>
      <c r="F15" s="46">
        <v>0.08</v>
      </c>
      <c r="G15" s="47">
        <f t="shared" si="0"/>
        <v>3591402.08</v>
      </c>
      <c r="H15" s="47">
        <f t="shared" si="1"/>
        <v>48483928.079999998</v>
      </c>
      <c r="I15" t="s">
        <v>31</v>
      </c>
      <c r="J15" s="45" t="s">
        <v>32</v>
      </c>
    </row>
    <row r="16" spans="1:10" x14ac:dyDescent="0.2">
      <c r="A16" s="44">
        <v>46135</v>
      </c>
      <c r="B16" s="45" t="s">
        <v>449</v>
      </c>
      <c r="C16" s="45" t="s">
        <v>131</v>
      </c>
      <c r="D16" t="s">
        <v>441</v>
      </c>
      <c r="E16" s="30">
        <v>47332052</v>
      </c>
      <c r="F16" s="46">
        <v>0.08</v>
      </c>
      <c r="G16" s="47">
        <f t="shared" si="0"/>
        <v>3786564.16</v>
      </c>
      <c r="H16" s="47">
        <f t="shared" si="1"/>
        <v>51118616.159999996</v>
      </c>
      <c r="I16" t="s">
        <v>31</v>
      </c>
      <c r="J16" s="45" t="s">
        <v>32</v>
      </c>
    </row>
    <row r="17" spans="1:10" x14ac:dyDescent="0.2">
      <c r="A17" s="44">
        <v>46135</v>
      </c>
      <c r="B17" s="45" t="s">
        <v>362</v>
      </c>
      <c r="C17" s="45" t="s">
        <v>131</v>
      </c>
      <c r="D17" t="s">
        <v>134</v>
      </c>
      <c r="E17" s="30">
        <v>66680466</v>
      </c>
      <c r="F17" s="46">
        <v>0.08</v>
      </c>
      <c r="G17" s="47">
        <f t="shared" si="0"/>
        <v>5334437.28</v>
      </c>
      <c r="H17" s="47">
        <f t="shared" si="1"/>
        <v>72014903.280000001</v>
      </c>
      <c r="I17" t="s">
        <v>31</v>
      </c>
      <c r="J17" s="45" t="s">
        <v>32</v>
      </c>
    </row>
    <row r="18" spans="1:10" x14ac:dyDescent="0.2">
      <c r="A18" s="44">
        <v>46139</v>
      </c>
      <c r="B18" s="45" t="s">
        <v>450</v>
      </c>
      <c r="C18" s="45" t="s">
        <v>131</v>
      </c>
      <c r="D18" t="s">
        <v>442</v>
      </c>
      <c r="E18" s="30">
        <v>33049192</v>
      </c>
      <c r="F18" s="46">
        <v>0.08</v>
      </c>
      <c r="G18" s="47">
        <f t="shared" si="0"/>
        <v>2643935.36</v>
      </c>
      <c r="H18" s="47">
        <f t="shared" si="1"/>
        <v>35693127.359999999</v>
      </c>
      <c r="I18" t="s">
        <v>31</v>
      </c>
      <c r="J18" s="45" t="s">
        <v>32</v>
      </c>
    </row>
    <row r="19" spans="1:10" x14ac:dyDescent="0.2">
      <c r="A19" s="44">
        <v>46139</v>
      </c>
      <c r="B19" s="45" t="s">
        <v>451</v>
      </c>
      <c r="C19" s="45" t="s">
        <v>131</v>
      </c>
      <c r="D19" t="s">
        <v>443</v>
      </c>
      <c r="E19" s="30">
        <v>25770680</v>
      </c>
      <c r="F19" s="46">
        <v>0.08</v>
      </c>
      <c r="G19" s="47">
        <f t="shared" si="0"/>
        <v>2061654.4000000001</v>
      </c>
      <c r="H19" s="47">
        <f t="shared" si="1"/>
        <v>27832334.399999999</v>
      </c>
      <c r="I19" t="s">
        <v>31</v>
      </c>
      <c r="J19" s="45" t="s">
        <v>32</v>
      </c>
    </row>
    <row r="20" spans="1:10" x14ac:dyDescent="0.2">
      <c r="A20" s="44">
        <v>46142</v>
      </c>
      <c r="B20" s="45" t="s">
        <v>452</v>
      </c>
      <c r="C20" s="45" t="s">
        <v>131</v>
      </c>
      <c r="D20" t="s">
        <v>444</v>
      </c>
      <c r="E20" s="30">
        <v>23983290</v>
      </c>
      <c r="F20" s="46">
        <v>0.08</v>
      </c>
      <c r="G20" s="47">
        <f t="shared" si="0"/>
        <v>1918663.2</v>
      </c>
      <c r="H20" s="47">
        <f t="shared" si="1"/>
        <v>25901953.199999999</v>
      </c>
      <c r="I20" t="s">
        <v>31</v>
      </c>
      <c r="J20" s="45" t="s">
        <v>32</v>
      </c>
    </row>
    <row r="21" spans="1:10" x14ac:dyDescent="0.2">
      <c r="A21" s="44">
        <v>46121</v>
      </c>
      <c r="B21" s="45" t="s">
        <v>371</v>
      </c>
      <c r="D21" t="s">
        <v>399</v>
      </c>
      <c r="E21" s="48">
        <v>-1338706</v>
      </c>
      <c r="F21" s="46">
        <v>0.08</v>
      </c>
      <c r="G21" s="49">
        <f t="shared" si="0"/>
        <v>-107096.48</v>
      </c>
      <c r="H21" s="49">
        <f t="shared" si="1"/>
        <v>-1445802.48</v>
      </c>
      <c r="I21" t="s">
        <v>31</v>
      </c>
      <c r="J21" s="45" t="s">
        <v>32</v>
      </c>
    </row>
    <row r="22" spans="1:10" x14ac:dyDescent="0.2">
      <c r="A22" s="44">
        <v>46121</v>
      </c>
      <c r="B22" s="45" t="s">
        <v>372</v>
      </c>
      <c r="D22" t="s">
        <v>400</v>
      </c>
      <c r="E22" s="48">
        <v>-2126516</v>
      </c>
      <c r="F22" s="46">
        <v>0.08</v>
      </c>
      <c r="G22" s="49">
        <f t="shared" si="0"/>
        <v>-170121.28</v>
      </c>
      <c r="H22" s="49">
        <f t="shared" si="1"/>
        <v>-2296637.2799999998</v>
      </c>
      <c r="I22" t="s">
        <v>31</v>
      </c>
      <c r="J22" s="45" t="s">
        <v>32</v>
      </c>
    </row>
    <row r="23" spans="1:10" x14ac:dyDescent="0.2">
      <c r="A23" s="44">
        <v>46122</v>
      </c>
      <c r="B23" s="45" t="s">
        <v>373</v>
      </c>
      <c r="D23" t="s">
        <v>401</v>
      </c>
      <c r="E23" s="48">
        <v>-1963979</v>
      </c>
      <c r="F23" s="46">
        <v>0.08</v>
      </c>
      <c r="G23" s="49">
        <f t="shared" si="0"/>
        <v>-157118.32</v>
      </c>
      <c r="H23" s="49">
        <f t="shared" si="1"/>
        <v>-2121097.3199999998</v>
      </c>
      <c r="I23" t="s">
        <v>31</v>
      </c>
      <c r="J23" s="45" t="s">
        <v>32</v>
      </c>
    </row>
    <row r="24" spans="1:10" x14ac:dyDescent="0.2">
      <c r="A24" s="44">
        <v>46122</v>
      </c>
      <c r="B24" s="45" t="s">
        <v>374</v>
      </c>
      <c r="D24" t="s">
        <v>402</v>
      </c>
      <c r="E24" s="48">
        <v>-1269429</v>
      </c>
      <c r="F24" s="46">
        <v>0.08</v>
      </c>
      <c r="G24" s="49">
        <f t="shared" si="0"/>
        <v>-101554.32</v>
      </c>
      <c r="H24" s="49">
        <f t="shared" si="1"/>
        <v>-1370983.32</v>
      </c>
      <c r="I24" t="s">
        <v>31</v>
      </c>
      <c r="J24" s="45" t="s">
        <v>32</v>
      </c>
    </row>
    <row r="25" spans="1:10" x14ac:dyDescent="0.2">
      <c r="A25" s="44">
        <v>46123</v>
      </c>
      <c r="B25" s="45" t="s">
        <v>375</v>
      </c>
      <c r="D25" t="s">
        <v>403</v>
      </c>
      <c r="E25" s="48">
        <v>-359559</v>
      </c>
      <c r="F25" s="46">
        <v>0.08</v>
      </c>
      <c r="G25" s="49">
        <f t="shared" si="0"/>
        <v>-28764.720000000001</v>
      </c>
      <c r="H25" s="49">
        <f t="shared" si="1"/>
        <v>-388323.72</v>
      </c>
      <c r="I25" t="s">
        <v>31</v>
      </c>
      <c r="J25" s="45" t="s">
        <v>32</v>
      </c>
    </row>
    <row r="26" spans="1:10" x14ac:dyDescent="0.2">
      <c r="A26" s="44">
        <v>46123</v>
      </c>
      <c r="B26" s="45" t="s">
        <v>376</v>
      </c>
      <c r="D26" t="s">
        <v>404</v>
      </c>
      <c r="E26" s="48">
        <v>-294639</v>
      </c>
      <c r="F26" s="46">
        <v>0.08</v>
      </c>
      <c r="G26" s="49">
        <f t="shared" si="0"/>
        <v>-23571.119999999999</v>
      </c>
      <c r="H26" s="49">
        <f t="shared" si="1"/>
        <v>-318210.12</v>
      </c>
      <c r="I26" t="s">
        <v>31</v>
      </c>
      <c r="J26" s="45" t="s">
        <v>32</v>
      </c>
    </row>
    <row r="27" spans="1:10" x14ac:dyDescent="0.2">
      <c r="A27" s="44">
        <v>46123</v>
      </c>
      <c r="B27" s="45" t="s">
        <v>377</v>
      </c>
      <c r="D27" t="s">
        <v>405</v>
      </c>
      <c r="E27" s="48">
        <v>-928712</v>
      </c>
      <c r="F27" s="46">
        <v>0.08</v>
      </c>
      <c r="G27" s="49">
        <f t="shared" si="0"/>
        <v>-74296.960000000006</v>
      </c>
      <c r="H27" s="49">
        <f t="shared" si="1"/>
        <v>-1003008.96</v>
      </c>
      <c r="I27" t="s">
        <v>31</v>
      </c>
      <c r="J27" s="45" t="s">
        <v>32</v>
      </c>
    </row>
    <row r="28" spans="1:10" x14ac:dyDescent="0.2">
      <c r="A28" s="44">
        <v>46123</v>
      </c>
      <c r="B28" s="45" t="s">
        <v>378</v>
      </c>
      <c r="D28" t="s">
        <v>406</v>
      </c>
      <c r="E28" s="48">
        <v>-559789</v>
      </c>
      <c r="F28" s="46">
        <v>0.08</v>
      </c>
      <c r="G28" s="49">
        <f t="shared" si="0"/>
        <v>-44783.12</v>
      </c>
      <c r="H28" s="49">
        <f t="shared" si="1"/>
        <v>-604572.12</v>
      </c>
      <c r="I28" t="s">
        <v>31</v>
      </c>
      <c r="J28" s="45" t="s">
        <v>32</v>
      </c>
    </row>
    <row r="29" spans="1:10" x14ac:dyDescent="0.2">
      <c r="A29" s="44">
        <v>46123</v>
      </c>
      <c r="B29" s="45" t="s">
        <v>379</v>
      </c>
      <c r="D29" t="s">
        <v>407</v>
      </c>
      <c r="E29" s="48">
        <v>-187251</v>
      </c>
      <c r="F29" s="46">
        <v>0.08</v>
      </c>
      <c r="G29" s="49">
        <f t="shared" si="0"/>
        <v>-14980.08</v>
      </c>
      <c r="H29" s="49">
        <f t="shared" si="1"/>
        <v>-202231.08</v>
      </c>
      <c r="I29" t="s">
        <v>31</v>
      </c>
      <c r="J29" s="45" t="s">
        <v>32</v>
      </c>
    </row>
    <row r="30" spans="1:10" x14ac:dyDescent="0.2">
      <c r="A30" s="44">
        <v>46123</v>
      </c>
      <c r="B30" s="45" t="s">
        <v>380</v>
      </c>
      <c r="D30" t="s">
        <v>408</v>
      </c>
      <c r="E30" s="48">
        <v>-343357</v>
      </c>
      <c r="F30" s="46">
        <v>0.08</v>
      </c>
      <c r="G30" s="49">
        <f t="shared" si="0"/>
        <v>-27468.560000000001</v>
      </c>
      <c r="H30" s="49">
        <f t="shared" si="1"/>
        <v>-370825.56</v>
      </c>
      <c r="I30" t="s">
        <v>31</v>
      </c>
      <c r="J30" s="45" t="s">
        <v>32</v>
      </c>
    </row>
    <row r="31" spans="1:10" x14ac:dyDescent="0.2">
      <c r="A31" s="44">
        <v>46123</v>
      </c>
      <c r="B31" s="45" t="s">
        <v>381</v>
      </c>
      <c r="D31" t="s">
        <v>409</v>
      </c>
      <c r="E31" s="48">
        <v>-576444</v>
      </c>
      <c r="F31" s="46">
        <v>0.08</v>
      </c>
      <c r="G31" s="49">
        <f t="shared" si="0"/>
        <v>-46115.520000000004</v>
      </c>
      <c r="H31" s="49">
        <f t="shared" si="1"/>
        <v>-622559.52</v>
      </c>
      <c r="I31" t="s">
        <v>31</v>
      </c>
      <c r="J31" s="45" t="s">
        <v>32</v>
      </c>
    </row>
    <row r="32" spans="1:10" x14ac:dyDescent="0.2">
      <c r="A32" s="44">
        <v>46126</v>
      </c>
      <c r="B32" s="45" t="s">
        <v>382</v>
      </c>
      <c r="D32" t="s">
        <v>410</v>
      </c>
      <c r="E32" s="48">
        <v>-92000</v>
      </c>
      <c r="F32" s="46">
        <v>0.08</v>
      </c>
      <c r="G32" s="49">
        <f t="shared" si="0"/>
        <v>-7360</v>
      </c>
      <c r="H32" s="49">
        <f t="shared" si="1"/>
        <v>-99360</v>
      </c>
      <c r="I32" t="s">
        <v>31</v>
      </c>
      <c r="J32" s="45" t="s">
        <v>32</v>
      </c>
    </row>
    <row r="33" spans="1:10" x14ac:dyDescent="0.2">
      <c r="A33" s="44">
        <v>46126</v>
      </c>
      <c r="B33" s="45" t="s">
        <v>383</v>
      </c>
      <c r="D33" t="s">
        <v>411</v>
      </c>
      <c r="E33" s="48">
        <v>-116611</v>
      </c>
      <c r="F33" s="46">
        <v>0.08</v>
      </c>
      <c r="G33" s="49">
        <f t="shared" si="0"/>
        <v>-9328.880000000001</v>
      </c>
      <c r="H33" s="49">
        <f t="shared" si="1"/>
        <v>-125939.88</v>
      </c>
      <c r="I33" t="s">
        <v>31</v>
      </c>
      <c r="J33" s="45" t="s">
        <v>32</v>
      </c>
    </row>
    <row r="34" spans="1:10" x14ac:dyDescent="0.2">
      <c r="A34" s="44">
        <v>46127</v>
      </c>
      <c r="B34" s="45" t="s">
        <v>384</v>
      </c>
      <c r="D34" t="s">
        <v>412</v>
      </c>
      <c r="E34" s="48">
        <v>-792633</v>
      </c>
      <c r="F34" s="46">
        <v>0.08</v>
      </c>
      <c r="G34" s="49">
        <f t="shared" si="0"/>
        <v>-63410.64</v>
      </c>
      <c r="H34" s="49">
        <f t="shared" si="1"/>
        <v>-856043.64</v>
      </c>
      <c r="I34" t="s">
        <v>31</v>
      </c>
      <c r="J34" s="45" t="s">
        <v>32</v>
      </c>
    </row>
    <row r="35" spans="1:10" x14ac:dyDescent="0.2">
      <c r="A35" s="44">
        <v>46128</v>
      </c>
      <c r="B35" s="45" t="s">
        <v>385</v>
      </c>
      <c r="D35" t="s">
        <v>413</v>
      </c>
      <c r="E35" s="48">
        <v>-222116</v>
      </c>
      <c r="F35" s="46">
        <v>0.08</v>
      </c>
      <c r="G35" s="49">
        <f t="shared" si="0"/>
        <v>-17769.28</v>
      </c>
      <c r="H35" s="49">
        <f t="shared" si="1"/>
        <v>-239885.28</v>
      </c>
      <c r="I35" t="s">
        <v>31</v>
      </c>
      <c r="J35" s="45" t="s">
        <v>32</v>
      </c>
    </row>
    <row r="36" spans="1:10" x14ac:dyDescent="0.2">
      <c r="A36" s="44">
        <v>46128</v>
      </c>
      <c r="B36" s="45" t="s">
        <v>386</v>
      </c>
      <c r="D36" t="s">
        <v>414</v>
      </c>
      <c r="E36" s="48">
        <v>-531734</v>
      </c>
      <c r="F36" s="46">
        <v>0.08</v>
      </c>
      <c r="G36" s="49">
        <f t="shared" si="0"/>
        <v>-42538.720000000001</v>
      </c>
      <c r="H36" s="49">
        <f t="shared" si="1"/>
        <v>-574272.72</v>
      </c>
      <c r="I36" t="s">
        <v>31</v>
      </c>
      <c r="J36" s="45" t="s">
        <v>32</v>
      </c>
    </row>
    <row r="37" spans="1:10" x14ac:dyDescent="0.2">
      <c r="A37" s="44">
        <v>46128</v>
      </c>
      <c r="B37" s="45" t="s">
        <v>387</v>
      </c>
      <c r="D37" t="s">
        <v>415</v>
      </c>
      <c r="E37" s="48">
        <v>-616966</v>
      </c>
      <c r="F37" s="46">
        <v>0.08</v>
      </c>
      <c r="G37" s="49">
        <f t="shared" si="0"/>
        <v>-49357.279999999999</v>
      </c>
      <c r="H37" s="49">
        <f t="shared" si="1"/>
        <v>-666323.28</v>
      </c>
      <c r="I37" t="s">
        <v>31</v>
      </c>
      <c r="J37" s="45" t="s">
        <v>32</v>
      </c>
    </row>
    <row r="38" spans="1:10" x14ac:dyDescent="0.2">
      <c r="A38" s="44">
        <v>46132</v>
      </c>
      <c r="B38" s="45" t="s">
        <v>388</v>
      </c>
      <c r="D38" t="s">
        <v>416</v>
      </c>
      <c r="E38" s="48">
        <v>-582524</v>
      </c>
      <c r="F38" s="46">
        <v>0.08</v>
      </c>
      <c r="G38" s="49">
        <f t="shared" si="0"/>
        <v>-46601.919999999998</v>
      </c>
      <c r="H38" s="49">
        <f t="shared" si="1"/>
        <v>-629125.92000000004</v>
      </c>
      <c r="I38" t="s">
        <v>31</v>
      </c>
      <c r="J38" s="45" t="s">
        <v>32</v>
      </c>
    </row>
    <row r="39" spans="1:10" x14ac:dyDescent="0.2">
      <c r="A39" s="44">
        <v>46132</v>
      </c>
      <c r="B39" s="45" t="s">
        <v>389</v>
      </c>
      <c r="D39" t="s">
        <v>417</v>
      </c>
      <c r="E39" s="48">
        <v>-138000</v>
      </c>
      <c r="F39" s="46">
        <v>0.08</v>
      </c>
      <c r="G39" s="49">
        <f t="shared" si="0"/>
        <v>-11040</v>
      </c>
      <c r="H39" s="49">
        <f t="shared" si="1"/>
        <v>-149040</v>
      </c>
      <c r="I39" t="s">
        <v>31</v>
      </c>
      <c r="J39" s="45" t="s">
        <v>32</v>
      </c>
    </row>
    <row r="40" spans="1:10" x14ac:dyDescent="0.2">
      <c r="A40" s="44">
        <v>46132</v>
      </c>
      <c r="B40" s="45" t="s">
        <v>390</v>
      </c>
      <c r="D40" t="s">
        <v>418</v>
      </c>
      <c r="E40" s="48">
        <v>-184000</v>
      </c>
      <c r="F40" s="46">
        <v>0.08</v>
      </c>
      <c r="G40" s="49">
        <f t="shared" si="0"/>
        <v>-14720</v>
      </c>
      <c r="H40" s="49">
        <f t="shared" si="1"/>
        <v>-198720</v>
      </c>
      <c r="I40" t="s">
        <v>31</v>
      </c>
      <c r="J40" s="45" t="s">
        <v>32</v>
      </c>
    </row>
    <row r="41" spans="1:10" x14ac:dyDescent="0.2">
      <c r="A41" s="44">
        <v>46133</v>
      </c>
      <c r="B41" s="45" t="s">
        <v>391</v>
      </c>
      <c r="D41" t="s">
        <v>419</v>
      </c>
      <c r="E41" s="48">
        <v>-47255</v>
      </c>
      <c r="F41" s="46">
        <v>0.08</v>
      </c>
      <c r="G41" s="49">
        <f t="shared" si="0"/>
        <v>-3780.4</v>
      </c>
      <c r="H41" s="49">
        <f t="shared" si="1"/>
        <v>-51035.4</v>
      </c>
      <c r="I41" t="s">
        <v>31</v>
      </c>
      <c r="J41" s="45" t="s">
        <v>32</v>
      </c>
    </row>
    <row r="42" spans="1:10" x14ac:dyDescent="0.2">
      <c r="A42" s="44">
        <v>46140</v>
      </c>
      <c r="B42" s="45" t="s">
        <v>392</v>
      </c>
      <c r="D42" t="s">
        <v>420</v>
      </c>
      <c r="E42" s="48">
        <v>-691604</v>
      </c>
      <c r="F42" s="46">
        <v>0.08</v>
      </c>
      <c r="G42" s="49">
        <f t="shared" si="0"/>
        <v>-55328.32</v>
      </c>
      <c r="H42" s="49">
        <f t="shared" si="1"/>
        <v>-746932.32</v>
      </c>
      <c r="I42" t="s">
        <v>31</v>
      </c>
      <c r="J42" s="45" t="s">
        <v>32</v>
      </c>
    </row>
    <row r="43" spans="1:10" x14ac:dyDescent="0.2">
      <c r="A43" s="44">
        <v>46140</v>
      </c>
      <c r="B43" s="45" t="s">
        <v>393</v>
      </c>
      <c r="D43" t="s">
        <v>421</v>
      </c>
      <c r="E43" s="48">
        <v>-2336933</v>
      </c>
      <c r="F43" s="46">
        <v>0.08</v>
      </c>
      <c r="G43" s="49">
        <f t="shared" si="0"/>
        <v>-186954.64</v>
      </c>
      <c r="H43" s="49">
        <f t="shared" si="1"/>
        <v>-2523887.64</v>
      </c>
      <c r="I43" t="s">
        <v>31</v>
      </c>
      <c r="J43" s="45" t="s">
        <v>32</v>
      </c>
    </row>
    <row r="44" spans="1:10" x14ac:dyDescent="0.2">
      <c r="A44" s="44">
        <v>46140</v>
      </c>
      <c r="B44" s="45" t="s">
        <v>394</v>
      </c>
      <c r="D44" t="s">
        <v>422</v>
      </c>
      <c r="E44" s="48">
        <v>-750238</v>
      </c>
      <c r="F44" s="46">
        <v>0.08</v>
      </c>
      <c r="G44" s="49">
        <f t="shared" si="0"/>
        <v>-60019.040000000001</v>
      </c>
      <c r="H44" s="49">
        <f t="shared" si="1"/>
        <v>-810257.04</v>
      </c>
      <c r="I44" t="s">
        <v>31</v>
      </c>
      <c r="J44" s="45" t="s">
        <v>32</v>
      </c>
    </row>
    <row r="45" spans="1:10" x14ac:dyDescent="0.2">
      <c r="A45" s="44">
        <v>46140</v>
      </c>
      <c r="B45" s="45" t="s">
        <v>395</v>
      </c>
      <c r="D45" t="s">
        <v>423</v>
      </c>
      <c r="E45" s="48">
        <v>-1227666</v>
      </c>
      <c r="F45" s="46">
        <v>0.08</v>
      </c>
      <c r="G45" s="49">
        <f t="shared" si="0"/>
        <v>-98213.28</v>
      </c>
      <c r="H45" s="49">
        <f t="shared" si="1"/>
        <v>-1325879.28</v>
      </c>
      <c r="I45" t="s">
        <v>31</v>
      </c>
      <c r="J45" s="45" t="s">
        <v>32</v>
      </c>
    </row>
    <row r="46" spans="1:10" x14ac:dyDescent="0.2">
      <c r="A46" s="44">
        <v>46141</v>
      </c>
      <c r="B46" s="45" t="s">
        <v>396</v>
      </c>
      <c r="D46" t="s">
        <v>424</v>
      </c>
      <c r="E46" s="48">
        <v>-699666</v>
      </c>
      <c r="F46" s="46">
        <v>0.08</v>
      </c>
      <c r="G46" s="49">
        <f t="shared" si="0"/>
        <v>-55973.279999999999</v>
      </c>
      <c r="H46" s="49">
        <f t="shared" si="1"/>
        <v>-755639.28</v>
      </c>
      <c r="I46" t="s">
        <v>31</v>
      </c>
      <c r="J46" s="45" t="s">
        <v>32</v>
      </c>
    </row>
    <row r="47" spans="1:10" x14ac:dyDescent="0.2">
      <c r="A47" s="44">
        <v>46141</v>
      </c>
      <c r="B47" s="45" t="s">
        <v>397</v>
      </c>
      <c r="D47" t="s">
        <v>425</v>
      </c>
      <c r="E47" s="48">
        <v>-123450</v>
      </c>
      <c r="F47" s="46">
        <v>0.08</v>
      </c>
      <c r="G47" s="49">
        <f t="shared" si="0"/>
        <v>-9876</v>
      </c>
      <c r="H47" s="49">
        <f t="shared" si="1"/>
        <v>-133326</v>
      </c>
      <c r="I47" t="s">
        <v>31</v>
      </c>
      <c r="J47" s="45" t="s">
        <v>32</v>
      </c>
    </row>
    <row r="48" spans="1:10" x14ac:dyDescent="0.2">
      <c r="A48" s="44">
        <v>46141</v>
      </c>
      <c r="B48" s="45" t="s">
        <v>398</v>
      </c>
      <c r="D48" t="s">
        <v>426</v>
      </c>
      <c r="E48" s="48">
        <v>-92000</v>
      </c>
      <c r="F48" s="46">
        <v>0.08</v>
      </c>
      <c r="G48" s="49">
        <f t="shared" si="0"/>
        <v>-7360</v>
      </c>
      <c r="H48" s="49">
        <f t="shared" si="1"/>
        <v>-99360</v>
      </c>
      <c r="I48" t="s">
        <v>31</v>
      </c>
      <c r="J48" s="45" t="s">
        <v>32</v>
      </c>
    </row>
    <row r="49" spans="1:10" x14ac:dyDescent="0.2">
      <c r="A49" s="44">
        <v>46141</v>
      </c>
      <c r="B49" s="45" t="s">
        <v>427</v>
      </c>
      <c r="D49" t="s">
        <v>430</v>
      </c>
      <c r="E49" s="48">
        <v>-123017</v>
      </c>
      <c r="F49" s="46">
        <v>0.08</v>
      </c>
      <c r="G49" s="49">
        <f t="shared" si="0"/>
        <v>-9841.36</v>
      </c>
      <c r="H49" s="49">
        <f t="shared" si="1"/>
        <v>-132858.35999999999</v>
      </c>
      <c r="I49" t="s">
        <v>31</v>
      </c>
      <c r="J49" s="45" t="s">
        <v>32</v>
      </c>
    </row>
    <row r="50" spans="1:10" x14ac:dyDescent="0.2">
      <c r="A50" s="44">
        <v>46141</v>
      </c>
      <c r="B50" s="45" t="s">
        <v>428</v>
      </c>
      <c r="D50" t="s">
        <v>431</v>
      </c>
      <c r="E50" s="48">
        <v>-221429</v>
      </c>
      <c r="F50" s="46">
        <v>0.08</v>
      </c>
      <c r="G50" s="49">
        <f t="shared" si="0"/>
        <v>-17714.32</v>
      </c>
      <c r="H50" s="49">
        <f t="shared" si="1"/>
        <v>-239143.32</v>
      </c>
      <c r="I50" t="s">
        <v>31</v>
      </c>
      <c r="J50" s="45" t="s">
        <v>32</v>
      </c>
    </row>
    <row r="51" spans="1:10" x14ac:dyDescent="0.2">
      <c r="A51" s="44">
        <v>46141</v>
      </c>
      <c r="B51" s="45" t="s">
        <v>429</v>
      </c>
      <c r="D51" t="s">
        <v>431</v>
      </c>
      <c r="E51" s="48">
        <v>-344447</v>
      </c>
      <c r="F51" s="46">
        <v>0.08</v>
      </c>
      <c r="G51" s="49">
        <f t="shared" si="0"/>
        <v>-27555.760000000002</v>
      </c>
      <c r="H51" s="49">
        <f t="shared" si="1"/>
        <v>-372002.76</v>
      </c>
      <c r="I51" t="s">
        <v>31</v>
      </c>
      <c r="J51" s="45" t="s">
        <v>32</v>
      </c>
    </row>
    <row r="52" spans="1:10" x14ac:dyDescent="0.2">
      <c r="A52" s="44">
        <v>46115</v>
      </c>
      <c r="B52" s="45">
        <v>36054</v>
      </c>
      <c r="D52" t="s">
        <v>432</v>
      </c>
      <c r="E52" s="48">
        <v>-10694907</v>
      </c>
      <c r="F52" s="46">
        <v>0.08</v>
      </c>
      <c r="G52" s="49">
        <f t="shared" si="0"/>
        <v>-855592.56</v>
      </c>
      <c r="H52" s="49">
        <f t="shared" si="1"/>
        <v>-11550499.560000001</v>
      </c>
      <c r="I52" t="s">
        <v>31</v>
      </c>
      <c r="J52" s="45" t="s">
        <v>32</v>
      </c>
    </row>
    <row r="53" spans="1:10" x14ac:dyDescent="0.2">
      <c r="A53" s="44">
        <v>46115</v>
      </c>
      <c r="B53" s="45">
        <v>36384</v>
      </c>
      <c r="D53" t="s">
        <v>433</v>
      </c>
      <c r="E53" s="48">
        <v>-8912420</v>
      </c>
      <c r="F53" s="46">
        <v>0.08</v>
      </c>
      <c r="G53" s="49">
        <f t="shared" si="0"/>
        <v>-712993.6</v>
      </c>
      <c r="H53" s="49">
        <f t="shared" si="1"/>
        <v>-9625413.5999999996</v>
      </c>
      <c r="I53" t="s">
        <v>31</v>
      </c>
      <c r="J53" s="45" t="s">
        <v>32</v>
      </c>
    </row>
    <row r="54" spans="1:10" x14ac:dyDescent="0.2">
      <c r="A54" s="44">
        <v>46115</v>
      </c>
      <c r="B54" s="45">
        <v>34500</v>
      </c>
      <c r="D54" t="s">
        <v>434</v>
      </c>
      <c r="E54" s="48">
        <v>-3123969</v>
      </c>
      <c r="F54" s="46">
        <v>0.08</v>
      </c>
      <c r="G54" s="49">
        <f t="shared" si="0"/>
        <v>-249917.52000000002</v>
      </c>
      <c r="H54" s="49">
        <f t="shared" si="1"/>
        <v>-3373886.52</v>
      </c>
      <c r="I54" t="s">
        <v>31</v>
      </c>
      <c r="J54" s="45" t="s">
        <v>32</v>
      </c>
    </row>
    <row r="55" spans="1:10" x14ac:dyDescent="0.2">
      <c r="A55" s="44">
        <v>46115</v>
      </c>
      <c r="B55" s="45">
        <v>35231</v>
      </c>
      <c r="D55" t="s">
        <v>434</v>
      </c>
      <c r="E55" s="48">
        <v>-2477123</v>
      </c>
      <c r="F55" s="46">
        <v>0.08</v>
      </c>
      <c r="G55" s="49">
        <f t="shared" si="0"/>
        <v>-198169.84</v>
      </c>
      <c r="H55" s="49">
        <f t="shared" si="1"/>
        <v>-2675292.84</v>
      </c>
      <c r="I55" t="s">
        <v>31</v>
      </c>
      <c r="J55" s="45" t="s">
        <v>32</v>
      </c>
    </row>
    <row r="56" spans="1:10" x14ac:dyDescent="0.2">
      <c r="A56" s="44">
        <v>46115</v>
      </c>
      <c r="B56" s="45">
        <v>36489</v>
      </c>
      <c r="D56" t="s">
        <v>435</v>
      </c>
      <c r="E56" s="48">
        <v>-40997140</v>
      </c>
      <c r="F56" s="46">
        <v>0.08</v>
      </c>
      <c r="G56" s="49">
        <v>-3778866</v>
      </c>
      <c r="H56" s="49">
        <f t="shared" si="1"/>
        <v>-44776006</v>
      </c>
      <c r="I56" t="s">
        <v>31</v>
      </c>
      <c r="J56" s="45" t="s">
        <v>32</v>
      </c>
    </row>
    <row r="57" spans="1:10" x14ac:dyDescent="0.2">
      <c r="A57" s="44">
        <v>46115</v>
      </c>
      <c r="B57" s="45">
        <v>39719</v>
      </c>
      <c r="D57" t="s">
        <v>436</v>
      </c>
      <c r="E57" s="48">
        <v>-1500000</v>
      </c>
      <c r="F57" s="46">
        <v>0.08</v>
      </c>
      <c r="G57" s="49">
        <f t="shared" si="0"/>
        <v>-120000</v>
      </c>
      <c r="H57" s="49">
        <f t="shared" si="1"/>
        <v>-1620000</v>
      </c>
      <c r="I57" t="s">
        <v>31</v>
      </c>
      <c r="J57" s="45" t="s">
        <v>32</v>
      </c>
    </row>
    <row r="58" spans="1:10" x14ac:dyDescent="0.2">
      <c r="A58" s="44">
        <v>46136</v>
      </c>
      <c r="B58" s="53" t="s">
        <v>453</v>
      </c>
      <c r="D58" t="s">
        <v>454</v>
      </c>
      <c r="E58" s="48">
        <v>-16042358</v>
      </c>
      <c r="F58" s="46">
        <v>0.08</v>
      </c>
      <c r="G58" s="49">
        <f t="shared" si="0"/>
        <v>-1283388.6400000001</v>
      </c>
      <c r="H58" s="49">
        <f t="shared" si="1"/>
        <v>-17325746.640000001</v>
      </c>
      <c r="I58" t="s">
        <v>31</v>
      </c>
      <c r="J58" s="45" t="s">
        <v>32</v>
      </c>
    </row>
  </sheetData>
  <pageMargins left="0.7" right="0.7" top="0.75" bottom="0.75" header="0.3" footer="0.3"/>
  <pageSetup orientation="portrait" horizontalDpi="300" verticalDpi="300" r:id="rId1"/>
  <ignoredErrors>
    <ignoredError sqref="B21:B48 J21:J48 B49:B51 J49:J51 J52:J58 J2:J5 B2:B20 D6 B5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60"/>
  <sheetViews>
    <sheetView tabSelected="1" topLeftCell="A3" zoomScaleNormal="100" workbookViewId="0">
      <selection activeCell="D24" sqref="D24"/>
    </sheetView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85.37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  <col min="12" max="12" width="10.375" bestFit="1" customWidth="1"/>
  </cols>
  <sheetData>
    <row r="1" spans="1:10" ht="24.75" customHeight="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outlineLevel="1" x14ac:dyDescent="0.2">
      <c r="A2" s="36">
        <v>46083</v>
      </c>
      <c r="B2" s="37" t="s">
        <v>259</v>
      </c>
      <c r="C2" s="37" t="s">
        <v>131</v>
      </c>
      <c r="D2" s="37" t="s">
        <v>277</v>
      </c>
      <c r="E2" s="38">
        <v>11324138</v>
      </c>
      <c r="F2" s="39" t="s">
        <v>30</v>
      </c>
      <c r="G2" s="38">
        <v>905931</v>
      </c>
      <c r="H2" s="38">
        <f>+E2+G2</f>
        <v>12230069</v>
      </c>
      <c r="I2" s="37" t="s">
        <v>31</v>
      </c>
      <c r="J2" s="37" t="s">
        <v>32</v>
      </c>
    </row>
    <row r="3" spans="1:10" outlineLevel="1" x14ac:dyDescent="0.2">
      <c r="A3" s="36">
        <v>46083</v>
      </c>
      <c r="B3" s="37" t="s">
        <v>260</v>
      </c>
      <c r="C3" s="37" t="s">
        <v>131</v>
      </c>
      <c r="D3" s="37" t="s">
        <v>134</v>
      </c>
      <c r="E3" s="38">
        <v>19908680</v>
      </c>
      <c r="F3" s="39" t="s">
        <v>30</v>
      </c>
      <c r="G3" s="38">
        <v>1592694</v>
      </c>
      <c r="H3" s="38">
        <f t="shared" ref="H3:H19" si="0">+E3+G3</f>
        <v>21501374</v>
      </c>
      <c r="I3" s="37" t="s">
        <v>31</v>
      </c>
      <c r="J3" s="37" t="s">
        <v>32</v>
      </c>
    </row>
    <row r="4" spans="1:10" outlineLevel="1" x14ac:dyDescent="0.2">
      <c r="A4" s="36">
        <v>46085</v>
      </c>
      <c r="B4" s="37" t="s">
        <v>261</v>
      </c>
      <c r="C4" s="37" t="s">
        <v>131</v>
      </c>
      <c r="D4" s="37" t="s">
        <v>278</v>
      </c>
      <c r="E4" s="38">
        <v>45465776</v>
      </c>
      <c r="F4" s="39" t="s">
        <v>30</v>
      </c>
      <c r="G4" s="38">
        <v>3637262</v>
      </c>
      <c r="H4" s="38">
        <f t="shared" si="0"/>
        <v>49103038</v>
      </c>
      <c r="I4" s="37" t="s">
        <v>31</v>
      </c>
      <c r="J4" s="37" t="s">
        <v>32</v>
      </c>
    </row>
    <row r="5" spans="1:10" outlineLevel="1" x14ac:dyDescent="0.2">
      <c r="A5" s="36">
        <v>46086</v>
      </c>
      <c r="B5" s="37" t="s">
        <v>262</v>
      </c>
      <c r="C5" s="37" t="s">
        <v>131</v>
      </c>
      <c r="D5" s="37" t="s">
        <v>134</v>
      </c>
      <c r="E5" s="38">
        <v>64103708</v>
      </c>
      <c r="F5" s="39" t="s">
        <v>30</v>
      </c>
      <c r="G5" s="38">
        <v>5128297</v>
      </c>
      <c r="H5" s="38">
        <f t="shared" si="0"/>
        <v>69232005</v>
      </c>
      <c r="I5" s="37" t="s">
        <v>31</v>
      </c>
      <c r="J5" s="37" t="s">
        <v>32</v>
      </c>
    </row>
    <row r="6" spans="1:10" outlineLevel="1" x14ac:dyDescent="0.2">
      <c r="A6" s="36">
        <v>46088</v>
      </c>
      <c r="B6" s="37" t="s">
        <v>263</v>
      </c>
      <c r="C6" s="37" t="s">
        <v>131</v>
      </c>
      <c r="D6" s="37" t="s">
        <v>279</v>
      </c>
      <c r="E6" s="38">
        <v>23127756</v>
      </c>
      <c r="F6" s="39" t="s">
        <v>30</v>
      </c>
      <c r="G6" s="38">
        <v>1850220</v>
      </c>
      <c r="H6" s="38">
        <f t="shared" si="0"/>
        <v>24977976</v>
      </c>
      <c r="I6" s="37" t="s">
        <v>31</v>
      </c>
      <c r="J6" s="37" t="s">
        <v>32</v>
      </c>
    </row>
    <row r="7" spans="1:10" outlineLevel="1" x14ac:dyDescent="0.2">
      <c r="A7" s="36">
        <v>46090</v>
      </c>
      <c r="B7" s="37" t="s">
        <v>264</v>
      </c>
      <c r="C7" s="37" t="s">
        <v>131</v>
      </c>
      <c r="D7" s="37" t="s">
        <v>134</v>
      </c>
      <c r="E7" s="38">
        <v>5817134</v>
      </c>
      <c r="F7" s="39" t="s">
        <v>30</v>
      </c>
      <c r="G7" s="38">
        <v>465371</v>
      </c>
      <c r="H7" s="38">
        <f t="shared" si="0"/>
        <v>6282505</v>
      </c>
      <c r="I7" s="37" t="s">
        <v>31</v>
      </c>
      <c r="J7" s="37" t="s">
        <v>32</v>
      </c>
    </row>
    <row r="8" spans="1:10" outlineLevel="1" x14ac:dyDescent="0.2">
      <c r="A8" s="36">
        <v>46093</v>
      </c>
      <c r="B8" s="37" t="s">
        <v>265</v>
      </c>
      <c r="C8" s="37" t="s">
        <v>131</v>
      </c>
      <c r="D8" s="37" t="s">
        <v>280</v>
      </c>
      <c r="E8" s="38">
        <v>26873026</v>
      </c>
      <c r="F8" s="39" t="s">
        <v>30</v>
      </c>
      <c r="G8" s="38">
        <v>2149842</v>
      </c>
      <c r="H8" s="38">
        <f t="shared" si="0"/>
        <v>29022868</v>
      </c>
      <c r="I8" s="37" t="s">
        <v>31</v>
      </c>
      <c r="J8" s="37" t="s">
        <v>32</v>
      </c>
    </row>
    <row r="9" spans="1:10" outlineLevel="1" x14ac:dyDescent="0.2">
      <c r="A9" s="36">
        <v>46093</v>
      </c>
      <c r="B9" s="37" t="s">
        <v>266</v>
      </c>
      <c r="C9" s="37" t="s">
        <v>131</v>
      </c>
      <c r="D9" s="37" t="s">
        <v>134</v>
      </c>
      <c r="E9" s="38">
        <v>28677264</v>
      </c>
      <c r="F9" s="39" t="s">
        <v>30</v>
      </c>
      <c r="G9" s="38">
        <v>2294181</v>
      </c>
      <c r="H9" s="38">
        <f t="shared" si="0"/>
        <v>30971445</v>
      </c>
      <c r="I9" s="37" t="s">
        <v>31</v>
      </c>
      <c r="J9" s="37" t="s">
        <v>32</v>
      </c>
    </row>
    <row r="10" spans="1:10" outlineLevel="1" x14ac:dyDescent="0.2">
      <c r="A10" s="36">
        <v>46095</v>
      </c>
      <c r="B10" s="37" t="s">
        <v>267</v>
      </c>
      <c r="C10" s="37" t="s">
        <v>131</v>
      </c>
      <c r="D10" s="37" t="s">
        <v>134</v>
      </c>
      <c r="E10" s="38">
        <v>21409982</v>
      </c>
      <c r="F10" s="39" t="s">
        <v>30</v>
      </c>
      <c r="G10" s="38">
        <v>1712799</v>
      </c>
      <c r="H10" s="38">
        <f t="shared" si="0"/>
        <v>23122781</v>
      </c>
      <c r="I10" s="37" t="s">
        <v>31</v>
      </c>
      <c r="J10" s="37" t="s">
        <v>32</v>
      </c>
    </row>
    <row r="11" spans="1:10" outlineLevel="1" x14ac:dyDescent="0.2">
      <c r="A11" s="36">
        <v>46095</v>
      </c>
      <c r="B11" s="37" t="s">
        <v>268</v>
      </c>
      <c r="C11" s="37" t="s">
        <v>131</v>
      </c>
      <c r="D11" s="37" t="s">
        <v>281</v>
      </c>
      <c r="E11" s="38">
        <v>18479580</v>
      </c>
      <c r="F11" s="39" t="s">
        <v>30</v>
      </c>
      <c r="G11" s="38">
        <v>1478366</v>
      </c>
      <c r="H11" s="38">
        <f t="shared" si="0"/>
        <v>19957946</v>
      </c>
      <c r="I11" s="37" t="s">
        <v>31</v>
      </c>
      <c r="J11" s="37" t="s">
        <v>32</v>
      </c>
    </row>
    <row r="12" spans="1:10" outlineLevel="1" x14ac:dyDescent="0.2">
      <c r="A12" s="36">
        <v>46099</v>
      </c>
      <c r="B12" s="37" t="s">
        <v>269</v>
      </c>
      <c r="C12" s="37" t="s">
        <v>131</v>
      </c>
      <c r="D12" s="37" t="s">
        <v>134</v>
      </c>
      <c r="E12" s="38">
        <v>25761392</v>
      </c>
      <c r="F12" s="39" t="s">
        <v>30</v>
      </c>
      <c r="G12" s="38">
        <v>2060911</v>
      </c>
      <c r="H12" s="38">
        <f t="shared" si="0"/>
        <v>27822303</v>
      </c>
      <c r="I12" s="37" t="s">
        <v>31</v>
      </c>
      <c r="J12" s="37" t="s">
        <v>32</v>
      </c>
    </row>
    <row r="13" spans="1:10" outlineLevel="1" x14ac:dyDescent="0.2">
      <c r="A13" s="36">
        <v>46099</v>
      </c>
      <c r="B13" s="37" t="s">
        <v>270</v>
      </c>
      <c r="C13" s="37" t="s">
        <v>131</v>
      </c>
      <c r="D13" s="37" t="s">
        <v>282</v>
      </c>
      <c r="E13" s="38">
        <v>25806488</v>
      </c>
      <c r="F13" s="39" t="s">
        <v>30</v>
      </c>
      <c r="G13" s="38">
        <v>2064519</v>
      </c>
      <c r="H13" s="38">
        <f t="shared" si="0"/>
        <v>27871007</v>
      </c>
      <c r="I13" s="37" t="s">
        <v>31</v>
      </c>
      <c r="J13" s="37" t="s">
        <v>32</v>
      </c>
    </row>
    <row r="14" spans="1:10" outlineLevel="1" x14ac:dyDescent="0.2">
      <c r="A14" s="36">
        <v>46102</v>
      </c>
      <c r="B14" s="54" t="s">
        <v>271</v>
      </c>
      <c r="C14" s="37" t="s">
        <v>131</v>
      </c>
      <c r="D14" s="37" t="s">
        <v>134</v>
      </c>
      <c r="E14" s="38">
        <v>14223450</v>
      </c>
      <c r="F14" s="39" t="s">
        <v>30</v>
      </c>
      <c r="G14" s="38">
        <v>1137876</v>
      </c>
      <c r="H14" s="38">
        <f t="shared" si="0"/>
        <v>15361326</v>
      </c>
      <c r="I14" s="37" t="s">
        <v>31</v>
      </c>
      <c r="J14" s="37" t="s">
        <v>32</v>
      </c>
    </row>
    <row r="15" spans="1:10" outlineLevel="1" x14ac:dyDescent="0.2">
      <c r="A15" s="36">
        <v>46102</v>
      </c>
      <c r="B15" s="54" t="s">
        <v>272</v>
      </c>
      <c r="C15" s="37" t="s">
        <v>131</v>
      </c>
      <c r="D15" s="37" t="s">
        <v>283</v>
      </c>
      <c r="E15" s="38">
        <v>18273018</v>
      </c>
      <c r="F15" s="39" t="s">
        <v>30</v>
      </c>
      <c r="G15" s="38">
        <v>1461841</v>
      </c>
      <c r="H15" s="38">
        <f t="shared" si="0"/>
        <v>19734859</v>
      </c>
      <c r="I15" s="37" t="s">
        <v>31</v>
      </c>
      <c r="J15" s="37" t="s">
        <v>32</v>
      </c>
    </row>
    <row r="16" spans="1:10" outlineLevel="1" x14ac:dyDescent="0.2">
      <c r="A16" s="36">
        <v>46106</v>
      </c>
      <c r="B16" s="54" t="s">
        <v>273</v>
      </c>
      <c r="C16" s="37" t="s">
        <v>131</v>
      </c>
      <c r="D16" s="37" t="s">
        <v>134</v>
      </c>
      <c r="E16" s="38">
        <v>24093534</v>
      </c>
      <c r="F16" s="39" t="s">
        <v>30</v>
      </c>
      <c r="G16" s="38">
        <v>1927483</v>
      </c>
      <c r="H16" s="38">
        <f t="shared" si="0"/>
        <v>26021017</v>
      </c>
      <c r="I16" s="37" t="s">
        <v>31</v>
      </c>
      <c r="J16" s="37" t="s">
        <v>32</v>
      </c>
    </row>
    <row r="17" spans="1:10" outlineLevel="1" x14ac:dyDescent="0.2">
      <c r="A17" s="36">
        <v>46106</v>
      </c>
      <c r="B17" s="54" t="s">
        <v>274</v>
      </c>
      <c r="C17" s="37" t="s">
        <v>131</v>
      </c>
      <c r="D17" s="37" t="s">
        <v>284</v>
      </c>
      <c r="E17" s="38">
        <v>17454312</v>
      </c>
      <c r="F17" s="39" t="s">
        <v>30</v>
      </c>
      <c r="G17" s="38">
        <v>1396345</v>
      </c>
      <c r="H17" s="38">
        <f t="shared" si="0"/>
        <v>18850657</v>
      </c>
      <c r="I17" s="37" t="s">
        <v>31</v>
      </c>
      <c r="J17" s="37" t="s">
        <v>32</v>
      </c>
    </row>
    <row r="18" spans="1:10" outlineLevel="1" x14ac:dyDescent="0.2">
      <c r="A18" s="36">
        <v>46109</v>
      </c>
      <c r="B18" s="54" t="s">
        <v>275</v>
      </c>
      <c r="C18" s="37" t="s">
        <v>131</v>
      </c>
      <c r="D18" s="37" t="s">
        <v>134</v>
      </c>
      <c r="E18" s="38">
        <v>15585022</v>
      </c>
      <c r="F18" s="39" t="s">
        <v>30</v>
      </c>
      <c r="G18" s="38">
        <v>1246802</v>
      </c>
      <c r="H18" s="38">
        <f t="shared" si="0"/>
        <v>16831824</v>
      </c>
      <c r="I18" s="37" t="s">
        <v>31</v>
      </c>
      <c r="J18" s="37" t="s">
        <v>32</v>
      </c>
    </row>
    <row r="19" spans="1:10" outlineLevel="1" x14ac:dyDescent="0.2">
      <c r="A19" s="36">
        <v>46111</v>
      </c>
      <c r="B19" s="54" t="s">
        <v>276</v>
      </c>
      <c r="C19" s="37" t="s">
        <v>131</v>
      </c>
      <c r="D19" s="37" t="s">
        <v>285</v>
      </c>
      <c r="E19" s="38">
        <v>21460540</v>
      </c>
      <c r="F19" s="39" t="s">
        <v>30</v>
      </c>
      <c r="G19" s="38">
        <v>1716843</v>
      </c>
      <c r="H19" s="38">
        <f t="shared" si="0"/>
        <v>23177383</v>
      </c>
      <c r="I19" s="37" t="s">
        <v>31</v>
      </c>
      <c r="J19" s="37" t="s">
        <v>32</v>
      </c>
    </row>
    <row r="20" spans="1:10" outlineLevel="1" x14ac:dyDescent="0.2">
      <c r="A20" s="36">
        <v>46098</v>
      </c>
      <c r="B20" s="37" t="s">
        <v>286</v>
      </c>
      <c r="C20" s="37"/>
      <c r="D20" s="37" t="s">
        <v>314</v>
      </c>
      <c r="E20" s="38">
        <v>-699666</v>
      </c>
      <c r="F20" s="39" t="s">
        <v>30</v>
      </c>
      <c r="G20" s="38">
        <v>-55973</v>
      </c>
      <c r="H20" s="38">
        <f t="shared" ref="H20:H40" si="1">+E20+G20</f>
        <v>-755639</v>
      </c>
      <c r="I20" s="37" t="s">
        <v>31</v>
      </c>
      <c r="J20" s="37" t="s">
        <v>32</v>
      </c>
    </row>
    <row r="21" spans="1:10" outlineLevel="1" x14ac:dyDescent="0.2">
      <c r="A21" s="36">
        <v>46108</v>
      </c>
      <c r="B21" s="37" t="s">
        <v>287</v>
      </c>
      <c r="C21" s="37"/>
      <c r="D21" s="37" t="s">
        <v>315</v>
      </c>
      <c r="E21" s="38">
        <v>-4105753</v>
      </c>
      <c r="F21" s="39" t="s">
        <v>30</v>
      </c>
      <c r="G21" s="38">
        <v>-328460</v>
      </c>
      <c r="H21" s="38">
        <f t="shared" si="1"/>
        <v>-4434213</v>
      </c>
      <c r="I21" s="37" t="s">
        <v>31</v>
      </c>
      <c r="J21" s="37" t="s">
        <v>32</v>
      </c>
    </row>
    <row r="22" spans="1:10" outlineLevel="1" x14ac:dyDescent="0.2">
      <c r="A22" s="36">
        <v>46093</v>
      </c>
      <c r="B22" s="37" t="s">
        <v>288</v>
      </c>
      <c r="C22" s="37"/>
      <c r="D22" s="37" t="s">
        <v>316</v>
      </c>
      <c r="E22" s="38">
        <v>-92000</v>
      </c>
      <c r="F22" s="39" t="s">
        <v>30</v>
      </c>
      <c r="G22" s="38">
        <v>-7360</v>
      </c>
      <c r="H22" s="38">
        <f t="shared" si="1"/>
        <v>-99360</v>
      </c>
      <c r="I22" s="37" t="s">
        <v>31</v>
      </c>
      <c r="J22" s="37" t="s">
        <v>32</v>
      </c>
    </row>
    <row r="23" spans="1:10" outlineLevel="1" x14ac:dyDescent="0.2">
      <c r="A23" s="36">
        <v>46094</v>
      </c>
      <c r="B23" s="37" t="s">
        <v>289</v>
      </c>
      <c r="C23" s="37"/>
      <c r="D23" s="37" t="s">
        <v>317</v>
      </c>
      <c r="E23" s="38">
        <v>-786863</v>
      </c>
      <c r="F23" s="39" t="s">
        <v>30</v>
      </c>
      <c r="G23" s="38">
        <v>-62949</v>
      </c>
      <c r="H23" s="38">
        <f t="shared" si="1"/>
        <v>-849812</v>
      </c>
      <c r="I23" s="37" t="s">
        <v>31</v>
      </c>
      <c r="J23" s="37" t="s">
        <v>32</v>
      </c>
    </row>
    <row r="24" spans="1:10" outlineLevel="1" x14ac:dyDescent="0.2">
      <c r="A24" s="36">
        <v>46094</v>
      </c>
      <c r="B24" s="37" t="s">
        <v>290</v>
      </c>
      <c r="C24" s="37"/>
      <c r="D24" s="37" t="s">
        <v>318</v>
      </c>
      <c r="E24" s="38">
        <v>-1096859</v>
      </c>
      <c r="F24" s="39" t="s">
        <v>30</v>
      </c>
      <c r="G24" s="38">
        <v>-87749</v>
      </c>
      <c r="H24" s="38">
        <f t="shared" si="1"/>
        <v>-1184608</v>
      </c>
      <c r="I24" s="37" t="s">
        <v>31</v>
      </c>
      <c r="J24" s="37" t="s">
        <v>32</v>
      </c>
    </row>
    <row r="25" spans="1:10" outlineLevel="1" x14ac:dyDescent="0.2">
      <c r="A25" s="36">
        <v>46099</v>
      </c>
      <c r="B25" s="37" t="s">
        <v>291</v>
      </c>
      <c r="C25" s="37"/>
      <c r="D25" s="37" t="s">
        <v>319</v>
      </c>
      <c r="E25" s="38">
        <v>-111058</v>
      </c>
      <c r="F25" s="39" t="s">
        <v>30</v>
      </c>
      <c r="G25" s="38">
        <v>-8885</v>
      </c>
      <c r="H25" s="38">
        <f t="shared" si="1"/>
        <v>-119943</v>
      </c>
      <c r="I25" s="37" t="s">
        <v>31</v>
      </c>
      <c r="J25" s="37" t="s">
        <v>32</v>
      </c>
    </row>
    <row r="26" spans="1:10" outlineLevel="1" x14ac:dyDescent="0.2">
      <c r="A26" s="36">
        <v>46103</v>
      </c>
      <c r="B26" s="37" t="s">
        <v>292</v>
      </c>
      <c r="C26" s="37"/>
      <c r="D26" s="37" t="s">
        <v>320</v>
      </c>
      <c r="E26" s="38">
        <v>-1002631</v>
      </c>
      <c r="F26" s="39" t="s">
        <v>30</v>
      </c>
      <c r="G26" s="38">
        <v>-80211</v>
      </c>
      <c r="H26" s="38">
        <f t="shared" si="1"/>
        <v>-1082842</v>
      </c>
      <c r="I26" s="37" t="s">
        <v>31</v>
      </c>
      <c r="J26" s="37" t="s">
        <v>32</v>
      </c>
    </row>
    <row r="27" spans="1:10" outlineLevel="1" x14ac:dyDescent="0.2">
      <c r="A27" s="36">
        <v>46103</v>
      </c>
      <c r="B27" s="37" t="s">
        <v>293</v>
      </c>
      <c r="C27" s="37"/>
      <c r="D27" s="37" t="s">
        <v>321</v>
      </c>
      <c r="E27" s="38">
        <v>-166785</v>
      </c>
      <c r="F27" s="39" t="s">
        <v>30</v>
      </c>
      <c r="G27" s="38">
        <v>-13343</v>
      </c>
      <c r="H27" s="38">
        <f t="shared" si="1"/>
        <v>-180128</v>
      </c>
      <c r="I27" s="37" t="s">
        <v>31</v>
      </c>
      <c r="J27" s="37" t="s">
        <v>32</v>
      </c>
    </row>
    <row r="28" spans="1:10" outlineLevel="1" x14ac:dyDescent="0.2">
      <c r="A28" s="36">
        <v>46103</v>
      </c>
      <c r="B28" s="37" t="s">
        <v>294</v>
      </c>
      <c r="C28" s="37"/>
      <c r="D28" s="37" t="s">
        <v>322</v>
      </c>
      <c r="E28" s="38">
        <v>-283800</v>
      </c>
      <c r="F28" s="39" t="s">
        <v>30</v>
      </c>
      <c r="G28" s="38">
        <v>-22704</v>
      </c>
      <c r="H28" s="38">
        <f t="shared" si="1"/>
        <v>-306504</v>
      </c>
      <c r="I28" s="37" t="s">
        <v>31</v>
      </c>
      <c r="J28" s="37" t="s">
        <v>32</v>
      </c>
    </row>
    <row r="29" spans="1:10" outlineLevel="1" x14ac:dyDescent="0.2">
      <c r="A29" s="36">
        <v>46103</v>
      </c>
      <c r="B29" s="37" t="s">
        <v>295</v>
      </c>
      <c r="C29" s="37"/>
      <c r="D29" s="37" t="s">
        <v>323</v>
      </c>
      <c r="E29" s="38">
        <v>-96075</v>
      </c>
      <c r="F29" s="39" t="s">
        <v>30</v>
      </c>
      <c r="G29" s="38">
        <v>-7686</v>
      </c>
      <c r="H29" s="38">
        <f t="shared" si="1"/>
        <v>-103761</v>
      </c>
      <c r="I29" s="37" t="s">
        <v>31</v>
      </c>
      <c r="J29" s="37" t="s">
        <v>32</v>
      </c>
    </row>
    <row r="30" spans="1:10" outlineLevel="1" x14ac:dyDescent="0.2">
      <c r="A30" s="36">
        <v>46107</v>
      </c>
      <c r="B30" s="37" t="s">
        <v>296</v>
      </c>
      <c r="C30" s="37"/>
      <c r="D30" s="37" t="s">
        <v>324</v>
      </c>
      <c r="E30" s="38">
        <v>-495628</v>
      </c>
      <c r="F30" s="39" t="s">
        <v>30</v>
      </c>
      <c r="G30" s="38">
        <v>-39650</v>
      </c>
      <c r="H30" s="38">
        <f t="shared" si="1"/>
        <v>-535278</v>
      </c>
      <c r="I30" s="37" t="s">
        <v>31</v>
      </c>
      <c r="J30" s="37" t="s">
        <v>32</v>
      </c>
    </row>
    <row r="31" spans="1:10" outlineLevel="1" x14ac:dyDescent="0.2">
      <c r="A31" s="36">
        <v>46107</v>
      </c>
      <c r="B31" s="37" t="s">
        <v>297</v>
      </c>
      <c r="C31" s="37"/>
      <c r="D31" s="37" t="s">
        <v>324</v>
      </c>
      <c r="E31" s="38">
        <v>-695914</v>
      </c>
      <c r="F31" s="39" t="s">
        <v>30</v>
      </c>
      <c r="G31" s="38">
        <v>-55673</v>
      </c>
      <c r="H31" s="38">
        <f t="shared" si="1"/>
        <v>-751587</v>
      </c>
      <c r="I31" s="37" t="s">
        <v>31</v>
      </c>
      <c r="J31" s="37" t="s">
        <v>32</v>
      </c>
    </row>
    <row r="32" spans="1:10" outlineLevel="1" x14ac:dyDescent="0.2">
      <c r="A32" s="36">
        <v>46107</v>
      </c>
      <c r="B32" s="37" t="s">
        <v>298</v>
      </c>
      <c r="C32" s="37"/>
      <c r="D32" s="37" t="s">
        <v>325</v>
      </c>
      <c r="E32" s="38">
        <v>-111606</v>
      </c>
      <c r="F32" s="39" t="s">
        <v>30</v>
      </c>
      <c r="G32" s="38">
        <v>-8928</v>
      </c>
      <c r="H32" s="38">
        <f t="shared" si="1"/>
        <v>-120534</v>
      </c>
      <c r="I32" s="37" t="s">
        <v>31</v>
      </c>
      <c r="J32" s="37" t="s">
        <v>32</v>
      </c>
    </row>
    <row r="33" spans="1:10" outlineLevel="1" x14ac:dyDescent="0.2">
      <c r="A33" s="36">
        <v>46107</v>
      </c>
      <c r="B33" s="37" t="s">
        <v>299</v>
      </c>
      <c r="C33" s="37"/>
      <c r="D33" s="37" t="s">
        <v>326</v>
      </c>
      <c r="E33" s="38">
        <v>-814515</v>
      </c>
      <c r="F33" s="39" t="s">
        <v>30</v>
      </c>
      <c r="G33" s="38">
        <v>-65161</v>
      </c>
      <c r="H33" s="38">
        <f t="shared" si="1"/>
        <v>-879676</v>
      </c>
      <c r="I33" s="37" t="s">
        <v>31</v>
      </c>
      <c r="J33" s="37" t="s">
        <v>32</v>
      </c>
    </row>
    <row r="34" spans="1:10" outlineLevel="1" x14ac:dyDescent="0.2">
      <c r="A34" s="36">
        <v>46107</v>
      </c>
      <c r="B34" s="37" t="s">
        <v>300</v>
      </c>
      <c r="C34" s="37"/>
      <c r="D34" s="37" t="s">
        <v>327</v>
      </c>
      <c r="E34" s="38">
        <v>-141768</v>
      </c>
      <c r="F34" s="39" t="s">
        <v>30</v>
      </c>
      <c r="G34" s="38">
        <v>-11341</v>
      </c>
      <c r="H34" s="38">
        <f t="shared" si="1"/>
        <v>-153109</v>
      </c>
      <c r="I34" s="37" t="s">
        <v>31</v>
      </c>
      <c r="J34" s="37" t="s">
        <v>32</v>
      </c>
    </row>
    <row r="35" spans="1:10" outlineLevel="1" x14ac:dyDescent="0.2">
      <c r="A35" s="36">
        <v>46108</v>
      </c>
      <c r="B35" s="37" t="s">
        <v>301</v>
      </c>
      <c r="C35" s="37"/>
      <c r="D35" s="37" t="s">
        <v>328</v>
      </c>
      <c r="E35" s="38">
        <v>-1628805</v>
      </c>
      <c r="F35" s="39" t="s">
        <v>30</v>
      </c>
      <c r="G35" s="38">
        <v>-130304</v>
      </c>
      <c r="H35" s="38">
        <f t="shared" si="1"/>
        <v>-1759109</v>
      </c>
      <c r="I35" s="37" t="s">
        <v>31</v>
      </c>
      <c r="J35" s="37" t="s">
        <v>32</v>
      </c>
    </row>
    <row r="36" spans="1:10" outlineLevel="1" x14ac:dyDescent="0.2">
      <c r="A36" s="36">
        <v>46108</v>
      </c>
      <c r="B36" s="37" t="s">
        <v>302</v>
      </c>
      <c r="C36" s="37"/>
      <c r="D36" s="37" t="s">
        <v>329</v>
      </c>
      <c r="E36" s="38">
        <v>-289390</v>
      </c>
      <c r="F36" s="39" t="s">
        <v>30</v>
      </c>
      <c r="G36" s="38">
        <v>-23151</v>
      </c>
      <c r="H36" s="38">
        <f t="shared" si="1"/>
        <v>-312541</v>
      </c>
      <c r="I36" s="37" t="s">
        <v>31</v>
      </c>
      <c r="J36" s="37" t="s">
        <v>32</v>
      </c>
    </row>
    <row r="37" spans="1:10" outlineLevel="1" x14ac:dyDescent="0.2">
      <c r="A37" s="36">
        <v>46108</v>
      </c>
      <c r="B37" s="37" t="s">
        <v>303</v>
      </c>
      <c r="C37" s="37"/>
      <c r="D37" s="37" t="s">
        <v>330</v>
      </c>
      <c r="E37" s="38">
        <v>-228918</v>
      </c>
      <c r="F37" s="39" t="s">
        <v>30</v>
      </c>
      <c r="G37" s="38">
        <v>-18313</v>
      </c>
      <c r="H37" s="38">
        <f t="shared" si="1"/>
        <v>-247231</v>
      </c>
      <c r="I37" s="37" t="s">
        <v>31</v>
      </c>
      <c r="J37" s="37" t="s">
        <v>32</v>
      </c>
    </row>
    <row r="38" spans="1:10" outlineLevel="1" x14ac:dyDescent="0.2">
      <c r="A38" s="36">
        <v>46108</v>
      </c>
      <c r="B38" s="37" t="s">
        <v>304</v>
      </c>
      <c r="C38" s="37"/>
      <c r="D38" s="37" t="s">
        <v>331</v>
      </c>
      <c r="E38" s="38">
        <v>-46000</v>
      </c>
      <c r="F38" s="39" t="s">
        <v>30</v>
      </c>
      <c r="G38" s="38">
        <v>-3680</v>
      </c>
      <c r="H38" s="38">
        <f t="shared" si="1"/>
        <v>-49680</v>
      </c>
      <c r="I38" s="37" t="s">
        <v>31</v>
      </c>
      <c r="J38" s="37" t="s">
        <v>32</v>
      </c>
    </row>
    <row r="39" spans="1:10" outlineLevel="1" x14ac:dyDescent="0.2">
      <c r="A39" s="36">
        <v>46108</v>
      </c>
      <c r="B39" s="37" t="s">
        <v>305</v>
      </c>
      <c r="C39" s="37"/>
      <c r="D39" s="37" t="s">
        <v>332</v>
      </c>
      <c r="E39" s="38">
        <v>-223212</v>
      </c>
      <c r="F39" s="39" t="s">
        <v>30</v>
      </c>
      <c r="G39" s="38">
        <v>-17857</v>
      </c>
      <c r="H39" s="38">
        <f t="shared" si="1"/>
        <v>-241069</v>
      </c>
      <c r="I39" s="37" t="s">
        <v>31</v>
      </c>
      <c r="J39" s="37" t="s">
        <v>32</v>
      </c>
    </row>
    <row r="40" spans="1:10" outlineLevel="1" x14ac:dyDescent="0.2">
      <c r="A40" s="36">
        <v>46108</v>
      </c>
      <c r="B40" s="37" t="s">
        <v>306</v>
      </c>
      <c r="C40" s="37"/>
      <c r="D40" s="37" t="s">
        <v>333</v>
      </c>
      <c r="E40" s="38">
        <v>-3599917</v>
      </c>
      <c r="F40" s="39" t="s">
        <v>30</v>
      </c>
      <c r="G40" s="38">
        <v>-287993</v>
      </c>
      <c r="H40" s="38">
        <f t="shared" si="1"/>
        <v>-3887910</v>
      </c>
      <c r="I40" s="37" t="s">
        <v>31</v>
      </c>
      <c r="J40" s="37" t="s">
        <v>32</v>
      </c>
    </row>
    <row r="41" spans="1:10" outlineLevel="1" x14ac:dyDescent="0.2">
      <c r="A41" s="36">
        <v>46108</v>
      </c>
      <c r="B41" s="37" t="s">
        <v>307</v>
      </c>
      <c r="C41" s="37"/>
      <c r="D41" s="37" t="s">
        <v>334</v>
      </c>
      <c r="E41" s="38">
        <v>-315675</v>
      </c>
      <c r="F41" s="39" t="s">
        <v>30</v>
      </c>
      <c r="G41" s="38">
        <v>-25254</v>
      </c>
      <c r="H41" s="38">
        <f t="shared" ref="H41" si="2">+E41+G41</f>
        <v>-340929</v>
      </c>
      <c r="I41" s="37" t="s">
        <v>31</v>
      </c>
      <c r="J41" s="37" t="s">
        <v>32</v>
      </c>
    </row>
    <row r="42" spans="1:10" outlineLevel="1" x14ac:dyDescent="0.2">
      <c r="A42" s="36">
        <v>46108</v>
      </c>
      <c r="B42" s="37" t="s">
        <v>308</v>
      </c>
      <c r="C42" s="37"/>
      <c r="D42" s="37" t="s">
        <v>335</v>
      </c>
      <c r="E42" s="38">
        <v>-862745</v>
      </c>
      <c r="F42" s="39" t="s">
        <v>30</v>
      </c>
      <c r="G42" s="38">
        <v>-69020</v>
      </c>
      <c r="H42" s="38">
        <f t="shared" ref="H42:H43" si="3">+E42+G42</f>
        <v>-931765</v>
      </c>
      <c r="I42" s="37" t="s">
        <v>31</v>
      </c>
      <c r="J42" s="37" t="s">
        <v>32</v>
      </c>
    </row>
    <row r="43" spans="1:10" outlineLevel="1" x14ac:dyDescent="0.2">
      <c r="A43" s="36">
        <v>46108</v>
      </c>
      <c r="B43" s="37" t="s">
        <v>309</v>
      </c>
      <c r="C43" s="37"/>
      <c r="D43" s="37" t="s">
        <v>336</v>
      </c>
      <c r="E43" s="38">
        <v>-138000</v>
      </c>
      <c r="F43" s="39" t="s">
        <v>30</v>
      </c>
      <c r="G43" s="38">
        <v>-11040</v>
      </c>
      <c r="H43" s="38">
        <f t="shared" si="3"/>
        <v>-149040</v>
      </c>
      <c r="I43" s="37" t="s">
        <v>31</v>
      </c>
      <c r="J43" s="37" t="s">
        <v>32</v>
      </c>
    </row>
    <row r="44" spans="1:10" outlineLevel="1" x14ac:dyDescent="0.2">
      <c r="A44" s="36">
        <v>46108</v>
      </c>
      <c r="B44" s="37" t="s">
        <v>310</v>
      </c>
      <c r="C44" s="37"/>
      <c r="D44" s="37" t="s">
        <v>337</v>
      </c>
      <c r="E44" s="38">
        <v>-382477</v>
      </c>
      <c r="F44" s="39" t="s">
        <v>30</v>
      </c>
      <c r="G44" s="38">
        <v>-30598</v>
      </c>
      <c r="H44" s="38">
        <f t="shared" ref="H44:H53" si="4">+E44+G44</f>
        <v>-413075</v>
      </c>
      <c r="I44" s="37" t="s">
        <v>31</v>
      </c>
      <c r="J44" s="37" t="s">
        <v>32</v>
      </c>
    </row>
    <row r="45" spans="1:10" outlineLevel="1" x14ac:dyDescent="0.2">
      <c r="A45" s="36">
        <v>46110</v>
      </c>
      <c r="B45" s="37" t="s">
        <v>311</v>
      </c>
      <c r="C45" s="37"/>
      <c r="D45" s="37" t="s">
        <v>338</v>
      </c>
      <c r="E45" s="38">
        <v>-2722189</v>
      </c>
      <c r="F45" s="39" t="s">
        <v>30</v>
      </c>
      <c r="G45" s="38">
        <v>-217776</v>
      </c>
      <c r="H45" s="38">
        <f t="shared" si="4"/>
        <v>-2939965</v>
      </c>
      <c r="I45" s="37" t="s">
        <v>31</v>
      </c>
      <c r="J45" s="37" t="s">
        <v>32</v>
      </c>
    </row>
    <row r="46" spans="1:10" outlineLevel="1" x14ac:dyDescent="0.2">
      <c r="A46" s="36">
        <v>46111</v>
      </c>
      <c r="B46" s="37" t="s">
        <v>312</v>
      </c>
      <c r="C46" s="37"/>
      <c r="D46" s="37" t="s">
        <v>339</v>
      </c>
      <c r="E46" s="38">
        <v>-636116</v>
      </c>
      <c r="F46" s="39" t="s">
        <v>30</v>
      </c>
      <c r="G46" s="38">
        <v>-50889</v>
      </c>
      <c r="H46" s="38">
        <f t="shared" si="4"/>
        <v>-687005</v>
      </c>
      <c r="I46" s="37" t="s">
        <v>31</v>
      </c>
      <c r="J46" s="37" t="s">
        <v>32</v>
      </c>
    </row>
    <row r="47" spans="1:10" outlineLevel="1" x14ac:dyDescent="0.2">
      <c r="A47" s="36">
        <v>46111</v>
      </c>
      <c r="B47" s="37" t="s">
        <v>313</v>
      </c>
      <c r="C47" s="37"/>
      <c r="D47" s="37" t="s">
        <v>340</v>
      </c>
      <c r="E47" s="38">
        <v>-55595</v>
      </c>
      <c r="F47" s="39" t="s">
        <v>30</v>
      </c>
      <c r="G47" s="38">
        <v>-4448</v>
      </c>
      <c r="H47" s="38">
        <f t="shared" si="4"/>
        <v>-60043</v>
      </c>
      <c r="I47" s="37" t="s">
        <v>31</v>
      </c>
      <c r="J47" s="37" t="s">
        <v>32</v>
      </c>
    </row>
    <row r="48" spans="1:10" outlineLevel="1" x14ac:dyDescent="0.2">
      <c r="A48" s="36">
        <v>46086</v>
      </c>
      <c r="B48" s="37" t="s">
        <v>341</v>
      </c>
      <c r="C48" s="37"/>
      <c r="D48" s="37" t="s">
        <v>347</v>
      </c>
      <c r="E48" s="38">
        <v>-37344913</v>
      </c>
      <c r="F48" s="39" t="s">
        <v>30</v>
      </c>
      <c r="G48" s="38">
        <v>-2987593</v>
      </c>
      <c r="H48" s="38">
        <f t="shared" si="4"/>
        <v>-40332506</v>
      </c>
      <c r="I48" s="37" t="s">
        <v>31</v>
      </c>
      <c r="J48" s="37" t="s">
        <v>32</v>
      </c>
    </row>
    <row r="49" spans="1:10" outlineLevel="1" x14ac:dyDescent="0.2">
      <c r="A49" s="36">
        <v>46086</v>
      </c>
      <c r="B49" s="37" t="s">
        <v>342</v>
      </c>
      <c r="C49" s="37"/>
      <c r="D49" s="37" t="s">
        <v>348</v>
      </c>
      <c r="E49" s="38">
        <v>-8978996</v>
      </c>
      <c r="F49" s="39" t="s">
        <v>30</v>
      </c>
      <c r="G49" s="38">
        <v>-718320</v>
      </c>
      <c r="H49" s="38">
        <f t="shared" si="4"/>
        <v>-9697316</v>
      </c>
      <c r="I49" s="37" t="s">
        <v>31</v>
      </c>
      <c r="J49" s="37" t="s">
        <v>32</v>
      </c>
    </row>
    <row r="50" spans="1:10" outlineLevel="1" x14ac:dyDescent="0.2">
      <c r="A50" s="36">
        <v>46086</v>
      </c>
      <c r="B50" s="37" t="s">
        <v>343</v>
      </c>
      <c r="C50" s="37"/>
      <c r="D50" s="37" t="s">
        <v>348</v>
      </c>
      <c r="E50" s="38">
        <v>-9714527</v>
      </c>
      <c r="F50" s="39" t="s">
        <v>30</v>
      </c>
      <c r="G50" s="38">
        <v>-777162</v>
      </c>
      <c r="H50" s="38">
        <f t="shared" si="4"/>
        <v>-10491689</v>
      </c>
      <c r="I50" s="37" t="s">
        <v>31</v>
      </c>
      <c r="J50" s="37" t="s">
        <v>32</v>
      </c>
    </row>
    <row r="51" spans="1:10" outlineLevel="1" x14ac:dyDescent="0.2">
      <c r="A51" s="36">
        <v>46086</v>
      </c>
      <c r="B51" s="37" t="s">
        <v>344</v>
      </c>
      <c r="C51" s="37"/>
      <c r="D51" s="37" t="s">
        <v>349</v>
      </c>
      <c r="E51" s="38">
        <v>-143155497</v>
      </c>
      <c r="F51" s="39" t="s">
        <v>30</v>
      </c>
      <c r="G51" s="38">
        <v>-13195203</v>
      </c>
      <c r="H51" s="38">
        <f t="shared" si="4"/>
        <v>-156350700</v>
      </c>
      <c r="I51" s="37" t="s">
        <v>31</v>
      </c>
      <c r="J51" s="37" t="s">
        <v>32</v>
      </c>
    </row>
    <row r="52" spans="1:10" outlineLevel="1" x14ac:dyDescent="0.2">
      <c r="A52" s="36">
        <v>46086</v>
      </c>
      <c r="B52" s="37" t="s">
        <v>345</v>
      </c>
      <c r="C52" s="37"/>
      <c r="D52" s="37" t="s">
        <v>350</v>
      </c>
      <c r="E52" s="38">
        <v>-31120760</v>
      </c>
      <c r="F52" s="39" t="s">
        <v>30</v>
      </c>
      <c r="G52" s="38">
        <v>-2489661</v>
      </c>
      <c r="H52" s="38">
        <f t="shared" si="4"/>
        <v>-33610421</v>
      </c>
      <c r="I52" s="37" t="s">
        <v>31</v>
      </c>
      <c r="J52" s="37" t="s">
        <v>32</v>
      </c>
    </row>
    <row r="53" spans="1:10" outlineLevel="1" x14ac:dyDescent="0.2">
      <c r="A53" s="36">
        <v>46100</v>
      </c>
      <c r="B53" s="37" t="s">
        <v>346</v>
      </c>
      <c r="C53" s="37"/>
      <c r="D53" s="37" t="s">
        <v>351</v>
      </c>
      <c r="E53" s="38">
        <v>-56017368</v>
      </c>
      <c r="F53" s="39" t="s">
        <v>30</v>
      </c>
      <c r="G53" s="38">
        <v>-4481389</v>
      </c>
      <c r="H53" s="38">
        <f t="shared" si="4"/>
        <v>-60498757</v>
      </c>
      <c r="I53" s="37" t="s">
        <v>31</v>
      </c>
      <c r="J53" s="37" t="s">
        <v>32</v>
      </c>
    </row>
    <row r="55" spans="1:10" x14ac:dyDescent="0.2">
      <c r="G55" s="38">
        <f>+SUBTOTAL(9,H:H)</f>
        <v>127514638</v>
      </c>
    </row>
    <row r="60" spans="1:10" s="41" customFormat="1" x14ac:dyDescent="0.2">
      <c r="A60" s="40"/>
      <c r="B60"/>
      <c r="C60"/>
      <c r="D60"/>
      <c r="F60"/>
      <c r="G60" s="41">
        <f>-G55</f>
        <v>-127514638</v>
      </c>
      <c r="I60"/>
      <c r="J6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1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outlineLevel="1" x14ac:dyDescent="0.2">
      <c r="A2" s="36">
        <v>46055</v>
      </c>
      <c r="B2" s="37" t="s">
        <v>219</v>
      </c>
      <c r="C2" s="37" t="s">
        <v>131</v>
      </c>
      <c r="D2" s="37" t="s">
        <v>231</v>
      </c>
      <c r="E2" s="38">
        <v>99506938</v>
      </c>
      <c r="F2" s="39" t="s">
        <v>30</v>
      </c>
      <c r="G2" s="38">
        <v>7960555</v>
      </c>
      <c r="H2" s="38">
        <f>+E2+G2</f>
        <v>107467493</v>
      </c>
      <c r="I2" s="37" t="s">
        <v>31</v>
      </c>
      <c r="J2" s="37" t="s">
        <v>32</v>
      </c>
    </row>
    <row r="3" spans="1:10" outlineLevel="1" x14ac:dyDescent="0.2">
      <c r="A3" s="36">
        <v>46055</v>
      </c>
      <c r="B3" s="37" t="s">
        <v>220</v>
      </c>
      <c r="C3" s="37" t="s">
        <v>131</v>
      </c>
      <c r="D3" s="37" t="s">
        <v>134</v>
      </c>
      <c r="E3" s="38">
        <v>115817861</v>
      </c>
      <c r="F3" s="39" t="s">
        <v>30</v>
      </c>
      <c r="G3" s="38">
        <v>9265429</v>
      </c>
      <c r="H3" s="38">
        <f t="shared" ref="H3:H24" si="0">+E3+G3</f>
        <v>125083290</v>
      </c>
      <c r="I3" s="37" t="s">
        <v>31</v>
      </c>
      <c r="J3" s="37" t="s">
        <v>32</v>
      </c>
    </row>
    <row r="4" spans="1:10" outlineLevel="1" x14ac:dyDescent="0.2">
      <c r="A4" s="36">
        <v>46058</v>
      </c>
      <c r="B4" s="37" t="s">
        <v>221</v>
      </c>
      <c r="C4" s="37" t="s">
        <v>131</v>
      </c>
      <c r="D4" s="37" t="s">
        <v>232</v>
      </c>
      <c r="E4" s="38">
        <v>113215610</v>
      </c>
      <c r="F4" s="39" t="s">
        <v>30</v>
      </c>
      <c r="G4" s="38">
        <v>9057249</v>
      </c>
      <c r="H4" s="38">
        <f t="shared" si="0"/>
        <v>122272859</v>
      </c>
      <c r="I4" s="37" t="s">
        <v>31</v>
      </c>
      <c r="J4" s="37" t="s">
        <v>32</v>
      </c>
    </row>
    <row r="5" spans="1:10" outlineLevel="1" x14ac:dyDescent="0.2">
      <c r="A5" s="36">
        <v>46058</v>
      </c>
      <c r="B5" s="37" t="s">
        <v>222</v>
      </c>
      <c r="C5" s="37" t="s">
        <v>131</v>
      </c>
      <c r="D5" s="37" t="s">
        <v>233</v>
      </c>
      <c r="E5" s="38">
        <v>5714030</v>
      </c>
      <c r="F5" s="39" t="s">
        <v>30</v>
      </c>
      <c r="G5" s="38">
        <v>457122</v>
      </c>
      <c r="H5" s="38">
        <f t="shared" si="0"/>
        <v>6171152</v>
      </c>
      <c r="I5" s="37" t="s">
        <v>31</v>
      </c>
      <c r="J5" s="37" t="s">
        <v>32</v>
      </c>
    </row>
    <row r="6" spans="1:10" outlineLevel="1" x14ac:dyDescent="0.2">
      <c r="A6" s="36">
        <v>46058</v>
      </c>
      <c r="B6" s="37" t="s">
        <v>223</v>
      </c>
      <c r="C6" s="37" t="s">
        <v>131</v>
      </c>
      <c r="D6" s="37" t="s">
        <v>134</v>
      </c>
      <c r="E6" s="38">
        <v>215088550</v>
      </c>
      <c r="F6" s="39" t="s">
        <v>30</v>
      </c>
      <c r="G6" s="38">
        <v>17207084</v>
      </c>
      <c r="H6" s="38">
        <f t="shared" si="0"/>
        <v>232295634</v>
      </c>
      <c r="I6" s="37" t="s">
        <v>31</v>
      </c>
      <c r="J6" s="37" t="s">
        <v>32</v>
      </c>
    </row>
    <row r="7" spans="1:10" outlineLevel="1" x14ac:dyDescent="0.2">
      <c r="A7" s="36">
        <v>46062</v>
      </c>
      <c r="B7" s="37" t="s">
        <v>224</v>
      </c>
      <c r="C7" s="37" t="s">
        <v>131</v>
      </c>
      <c r="D7" s="37" t="s">
        <v>234</v>
      </c>
      <c r="E7" s="38">
        <v>147057395</v>
      </c>
      <c r="F7" s="39" t="s">
        <v>30</v>
      </c>
      <c r="G7" s="38">
        <v>11764592</v>
      </c>
      <c r="H7" s="38">
        <f t="shared" si="0"/>
        <v>158821987</v>
      </c>
      <c r="I7" s="37" t="s">
        <v>31</v>
      </c>
      <c r="J7" s="37" t="s">
        <v>32</v>
      </c>
    </row>
    <row r="8" spans="1:10" outlineLevel="1" x14ac:dyDescent="0.2">
      <c r="A8" s="36">
        <v>46062</v>
      </c>
      <c r="B8" s="37" t="s">
        <v>225</v>
      </c>
      <c r="C8" s="37" t="s">
        <v>131</v>
      </c>
      <c r="D8" s="37" t="s">
        <v>235</v>
      </c>
      <c r="E8" s="38">
        <v>2226315</v>
      </c>
      <c r="F8" s="39" t="s">
        <v>30</v>
      </c>
      <c r="G8" s="38">
        <v>178105</v>
      </c>
      <c r="H8" s="38">
        <f t="shared" si="0"/>
        <v>2404420</v>
      </c>
      <c r="I8" s="37" t="s">
        <v>31</v>
      </c>
      <c r="J8" s="37" t="s">
        <v>32</v>
      </c>
    </row>
    <row r="9" spans="1:10" outlineLevel="1" x14ac:dyDescent="0.2">
      <c r="A9" s="36">
        <v>46062</v>
      </c>
      <c r="B9" s="37" t="s">
        <v>226</v>
      </c>
      <c r="C9" s="37" t="s">
        <v>131</v>
      </c>
      <c r="D9" s="37" t="s">
        <v>236</v>
      </c>
      <c r="E9" s="38">
        <v>106752020</v>
      </c>
      <c r="F9" s="39" t="s">
        <v>30</v>
      </c>
      <c r="G9" s="38">
        <v>8540162</v>
      </c>
      <c r="H9" s="38">
        <f t="shared" si="0"/>
        <v>115292182</v>
      </c>
      <c r="I9" s="37" t="s">
        <v>31</v>
      </c>
      <c r="J9" s="37" t="s">
        <v>32</v>
      </c>
    </row>
    <row r="10" spans="1:10" outlineLevel="1" x14ac:dyDescent="0.2">
      <c r="A10" s="36">
        <v>46065</v>
      </c>
      <c r="B10" s="37" t="s">
        <v>227</v>
      </c>
      <c r="C10" s="37" t="s">
        <v>131</v>
      </c>
      <c r="D10" s="37" t="s">
        <v>237</v>
      </c>
      <c r="E10" s="38">
        <v>47697582</v>
      </c>
      <c r="F10" s="39" t="s">
        <v>30</v>
      </c>
      <c r="G10" s="38">
        <v>3815807</v>
      </c>
      <c r="H10" s="38">
        <f t="shared" si="0"/>
        <v>51513389</v>
      </c>
      <c r="I10" s="37" t="s">
        <v>31</v>
      </c>
      <c r="J10" s="37" t="s">
        <v>32</v>
      </c>
    </row>
    <row r="11" spans="1:10" outlineLevel="1" x14ac:dyDescent="0.2">
      <c r="A11" s="36">
        <v>46065</v>
      </c>
      <c r="B11" s="37" t="s">
        <v>228</v>
      </c>
      <c r="C11" s="37" t="s">
        <v>131</v>
      </c>
      <c r="D11" s="37" t="s">
        <v>134</v>
      </c>
      <c r="E11" s="38">
        <v>162066171</v>
      </c>
      <c r="F11" s="39" t="s">
        <v>30</v>
      </c>
      <c r="G11" s="38">
        <v>12965294</v>
      </c>
      <c r="H11" s="38">
        <f t="shared" si="0"/>
        <v>175031465</v>
      </c>
      <c r="I11" s="37" t="s">
        <v>31</v>
      </c>
      <c r="J11" s="37" t="s">
        <v>32</v>
      </c>
    </row>
    <row r="12" spans="1:10" outlineLevel="1" x14ac:dyDescent="0.2">
      <c r="A12" s="36">
        <v>46079</v>
      </c>
      <c r="B12" s="37" t="s">
        <v>229</v>
      </c>
      <c r="C12" s="37" t="s">
        <v>131</v>
      </c>
      <c r="D12" s="37" t="s">
        <v>238</v>
      </c>
      <c r="E12" s="38">
        <v>109025616</v>
      </c>
      <c r="F12" s="39" t="s">
        <v>30</v>
      </c>
      <c r="G12" s="38">
        <v>8722049</v>
      </c>
      <c r="H12" s="38">
        <f t="shared" si="0"/>
        <v>117747665</v>
      </c>
      <c r="I12" s="37" t="s">
        <v>31</v>
      </c>
      <c r="J12" s="37" t="s">
        <v>32</v>
      </c>
    </row>
    <row r="13" spans="1:10" outlineLevel="1" x14ac:dyDescent="0.2">
      <c r="A13" s="36">
        <v>46079</v>
      </c>
      <c r="B13" s="37" t="s">
        <v>230</v>
      </c>
      <c r="C13" s="37" t="s">
        <v>131</v>
      </c>
      <c r="D13" s="37" t="s">
        <v>134</v>
      </c>
      <c r="E13" s="38">
        <v>57936676</v>
      </c>
      <c r="F13" s="39" t="s">
        <v>30</v>
      </c>
      <c r="G13" s="38">
        <v>4634934</v>
      </c>
      <c r="H13" s="38">
        <f t="shared" si="0"/>
        <v>62571610</v>
      </c>
      <c r="I13" s="37" t="s">
        <v>31</v>
      </c>
      <c r="J13" s="37" t="s">
        <v>32</v>
      </c>
    </row>
    <row r="14" spans="1:10" outlineLevel="1" x14ac:dyDescent="0.2">
      <c r="A14" s="36">
        <v>46065</v>
      </c>
      <c r="B14" s="37" t="s">
        <v>239</v>
      </c>
      <c r="C14" s="37"/>
      <c r="D14" s="37" t="s">
        <v>244</v>
      </c>
      <c r="E14" s="38">
        <v>-222380</v>
      </c>
      <c r="F14" s="39" t="s">
        <v>30</v>
      </c>
      <c r="G14" s="38">
        <v>-17790</v>
      </c>
      <c r="H14" s="38">
        <f t="shared" si="0"/>
        <v>-240170</v>
      </c>
      <c r="I14" s="37" t="s">
        <v>31</v>
      </c>
      <c r="J14" s="37" t="s">
        <v>32</v>
      </c>
    </row>
    <row r="15" spans="1:10" outlineLevel="1" x14ac:dyDescent="0.2">
      <c r="A15" s="36">
        <v>46065</v>
      </c>
      <c r="B15" s="37" t="s">
        <v>240</v>
      </c>
      <c r="C15" s="37"/>
      <c r="D15" s="37" t="s">
        <v>244</v>
      </c>
      <c r="E15" s="38">
        <v>-62436</v>
      </c>
      <c r="F15" s="39" t="s">
        <v>30</v>
      </c>
      <c r="G15" s="38">
        <v>-4995</v>
      </c>
      <c r="H15" s="38">
        <f t="shared" si="0"/>
        <v>-67431</v>
      </c>
      <c r="I15" s="37" t="s">
        <v>31</v>
      </c>
      <c r="J15" s="37" t="s">
        <v>32</v>
      </c>
    </row>
    <row r="16" spans="1:10" outlineLevel="1" x14ac:dyDescent="0.2">
      <c r="A16" s="36">
        <v>46066</v>
      </c>
      <c r="B16" s="37" t="s">
        <v>241</v>
      </c>
      <c r="C16" s="37"/>
      <c r="D16" s="37" t="s">
        <v>245</v>
      </c>
      <c r="E16" s="38">
        <v>-273204</v>
      </c>
      <c r="F16" s="39" t="s">
        <v>30</v>
      </c>
      <c r="G16" s="38">
        <v>-21856</v>
      </c>
      <c r="H16" s="38">
        <f t="shared" si="0"/>
        <v>-295060</v>
      </c>
      <c r="I16" s="37" t="s">
        <v>31</v>
      </c>
      <c r="J16" s="37" t="s">
        <v>32</v>
      </c>
    </row>
    <row r="17" spans="1:10" outlineLevel="1" x14ac:dyDescent="0.2">
      <c r="A17" s="36">
        <v>46076</v>
      </c>
      <c r="B17" s="37" t="s">
        <v>242</v>
      </c>
      <c r="C17" s="37"/>
      <c r="D17" s="37" t="s">
        <v>246</v>
      </c>
      <c r="E17" s="38">
        <v>-334426</v>
      </c>
      <c r="F17" s="39" t="s">
        <v>30</v>
      </c>
      <c r="G17" s="38">
        <v>-26754</v>
      </c>
      <c r="H17" s="38">
        <f t="shared" si="0"/>
        <v>-361180</v>
      </c>
      <c r="I17" s="37" t="s">
        <v>31</v>
      </c>
      <c r="J17" s="37" t="s">
        <v>32</v>
      </c>
    </row>
    <row r="18" spans="1:10" outlineLevel="1" x14ac:dyDescent="0.2">
      <c r="A18" s="36">
        <v>46080</v>
      </c>
      <c r="B18" s="37" t="s">
        <v>243</v>
      </c>
      <c r="C18" s="37"/>
      <c r="D18" s="37" t="s">
        <v>247</v>
      </c>
      <c r="E18" s="38">
        <v>-512065</v>
      </c>
      <c r="F18" s="39" t="s">
        <v>30</v>
      </c>
      <c r="G18" s="38">
        <v>-40965</v>
      </c>
      <c r="H18" s="38">
        <f t="shared" si="0"/>
        <v>-553030</v>
      </c>
      <c r="I18" s="37" t="s">
        <v>31</v>
      </c>
      <c r="J18" s="37" t="s">
        <v>32</v>
      </c>
    </row>
    <row r="19" spans="1:10" outlineLevel="1" x14ac:dyDescent="0.2">
      <c r="A19" s="36">
        <v>46062</v>
      </c>
      <c r="B19" s="37" t="s">
        <v>248</v>
      </c>
      <c r="C19" s="37"/>
      <c r="D19" s="37" t="s">
        <v>253</v>
      </c>
      <c r="E19" s="38">
        <v>-19286050</v>
      </c>
      <c r="F19" s="39" t="s">
        <v>30</v>
      </c>
      <c r="G19" s="38">
        <v>-1542884</v>
      </c>
      <c r="H19" s="38">
        <f t="shared" si="0"/>
        <v>-20828934</v>
      </c>
      <c r="I19" s="37" t="s">
        <v>31</v>
      </c>
      <c r="J19" s="37" t="s">
        <v>32</v>
      </c>
    </row>
    <row r="20" spans="1:10" outlineLevel="1" x14ac:dyDescent="0.2">
      <c r="A20" s="36">
        <v>46062</v>
      </c>
      <c r="B20" s="37" t="s">
        <v>249</v>
      </c>
      <c r="C20" s="37"/>
      <c r="D20" s="37" t="s">
        <v>254</v>
      </c>
      <c r="E20" s="38">
        <v>-16071709</v>
      </c>
      <c r="F20" s="39" t="s">
        <v>30</v>
      </c>
      <c r="G20" s="38">
        <v>-1285737</v>
      </c>
      <c r="H20" s="38">
        <f t="shared" si="0"/>
        <v>-17357446</v>
      </c>
      <c r="I20" s="37" t="s">
        <v>31</v>
      </c>
      <c r="J20" s="37" t="s">
        <v>32</v>
      </c>
    </row>
    <row r="21" spans="1:10" outlineLevel="1" x14ac:dyDescent="0.2">
      <c r="A21" s="36">
        <v>46062</v>
      </c>
      <c r="B21" s="37" t="s">
        <v>250</v>
      </c>
      <c r="C21" s="37"/>
      <c r="D21" s="37" t="s">
        <v>255</v>
      </c>
      <c r="E21" s="38">
        <v>-3025529</v>
      </c>
      <c r="F21" s="39" t="s">
        <v>30</v>
      </c>
      <c r="G21" s="38">
        <v>-242042</v>
      </c>
      <c r="H21" s="38">
        <f t="shared" si="0"/>
        <v>-3267571</v>
      </c>
      <c r="I21" s="37" t="s">
        <v>31</v>
      </c>
      <c r="J21" s="37" t="s">
        <v>32</v>
      </c>
    </row>
    <row r="22" spans="1:10" outlineLevel="1" x14ac:dyDescent="0.2">
      <c r="A22" s="36">
        <v>46062</v>
      </c>
      <c r="B22" s="37" t="s">
        <v>251</v>
      </c>
      <c r="C22" s="37"/>
      <c r="D22" s="37" t="s">
        <v>255</v>
      </c>
      <c r="E22" s="38">
        <v>-3357254</v>
      </c>
      <c r="F22" s="39" t="s">
        <v>30</v>
      </c>
      <c r="G22" s="38">
        <v>-268580</v>
      </c>
      <c r="H22" s="38">
        <f t="shared" si="0"/>
        <v>-3625834</v>
      </c>
      <c r="I22" s="37" t="s">
        <v>31</v>
      </c>
      <c r="J22" s="37" t="s">
        <v>32</v>
      </c>
    </row>
    <row r="23" spans="1:10" outlineLevel="1" x14ac:dyDescent="0.2">
      <c r="A23" s="36">
        <v>46062</v>
      </c>
      <c r="B23" s="37" t="s">
        <v>252</v>
      </c>
      <c r="C23" s="37"/>
      <c r="D23" s="37" t="s">
        <v>256</v>
      </c>
      <c r="E23" s="38">
        <v>-73929816</v>
      </c>
      <c r="F23" s="39" t="s">
        <v>30</v>
      </c>
      <c r="G23" s="38">
        <v>-6814401</v>
      </c>
      <c r="H23" s="38">
        <f t="shared" si="0"/>
        <v>-80744217</v>
      </c>
      <c r="I23" s="37" t="s">
        <v>31</v>
      </c>
      <c r="J23" s="37" t="s">
        <v>32</v>
      </c>
    </row>
    <row r="24" spans="1:10" outlineLevel="1" x14ac:dyDescent="0.2">
      <c r="A24" s="36">
        <v>46066</v>
      </c>
      <c r="B24" s="37"/>
      <c r="C24" s="37"/>
      <c r="D24" s="37" t="s">
        <v>257</v>
      </c>
      <c r="E24" s="38">
        <v>-28929059</v>
      </c>
      <c r="F24" s="39" t="s">
        <v>30</v>
      </c>
      <c r="G24" s="38">
        <v>-2314325</v>
      </c>
      <c r="H24" s="38">
        <f t="shared" si="0"/>
        <v>-31243384</v>
      </c>
      <c r="I24" s="37" t="s">
        <v>31</v>
      </c>
      <c r="J24" s="37" t="s">
        <v>32</v>
      </c>
    </row>
    <row r="26" spans="1:10" x14ac:dyDescent="0.2">
      <c r="G26" s="38">
        <f>+SUBTOTAL(9,H:H)</f>
        <v>1118088889</v>
      </c>
    </row>
    <row r="31" spans="1:10" s="41" customFormat="1" x14ac:dyDescent="0.2">
      <c r="A31" s="40"/>
      <c r="B31"/>
      <c r="C31"/>
      <c r="D31"/>
      <c r="F31"/>
      <c r="G31" s="41">
        <f>-G26</f>
        <v>-1118088889</v>
      </c>
      <c r="I31"/>
      <c r="J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95"/>
  <sheetViews>
    <sheetView topLeftCell="A60" zoomScaleNormal="100" workbookViewId="0">
      <selection activeCell="H67" activeCellId="3" sqref="H2:H3 H6:H38 H39:H66 H67:H77"/>
    </sheetView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outlineLevel="1" x14ac:dyDescent="0.2">
      <c r="A2" s="36">
        <v>46050</v>
      </c>
      <c r="B2" s="37" t="s">
        <v>49</v>
      </c>
      <c r="C2" s="37" t="s">
        <v>131</v>
      </c>
      <c r="D2" s="37" t="s">
        <v>134</v>
      </c>
      <c r="E2" s="38">
        <v>96725866</v>
      </c>
      <c r="F2" s="39" t="s">
        <v>30</v>
      </c>
      <c r="G2" s="38">
        <v>7738069</v>
      </c>
      <c r="H2" s="38">
        <f>+E2+G2</f>
        <v>104463935</v>
      </c>
      <c r="I2" s="37" t="s">
        <v>31</v>
      </c>
      <c r="J2" s="37" t="s">
        <v>32</v>
      </c>
    </row>
    <row r="3" spans="1:10" outlineLevel="1" x14ac:dyDescent="0.2">
      <c r="A3" s="36">
        <v>46050</v>
      </c>
      <c r="B3" s="37" t="s">
        <v>50</v>
      </c>
      <c r="C3" s="37" t="s">
        <v>131</v>
      </c>
      <c r="D3" s="37" t="s">
        <v>135</v>
      </c>
      <c r="E3" s="38">
        <v>47619831</v>
      </c>
      <c r="F3" s="39" t="s">
        <v>30</v>
      </c>
      <c r="G3" s="38">
        <v>3809586</v>
      </c>
      <c r="H3" s="38">
        <f t="shared" ref="H3:H88" si="0">+E3+G3</f>
        <v>51429417</v>
      </c>
      <c r="I3" s="37" t="s">
        <v>31</v>
      </c>
      <c r="J3" s="37" t="s">
        <v>32</v>
      </c>
    </row>
    <row r="4" spans="1:10" outlineLevel="1" x14ac:dyDescent="0.2">
      <c r="A4" s="42">
        <v>46049</v>
      </c>
      <c r="B4" s="37" t="s">
        <v>51</v>
      </c>
      <c r="C4" s="37" t="s">
        <v>132</v>
      </c>
      <c r="D4" s="37" t="s">
        <v>136</v>
      </c>
      <c r="E4" s="38">
        <v>-45530243</v>
      </c>
      <c r="F4" s="39" t="s">
        <v>30</v>
      </c>
      <c r="G4" s="38">
        <v>-3642419</v>
      </c>
      <c r="H4" s="38">
        <f t="shared" si="0"/>
        <v>-49172662</v>
      </c>
      <c r="I4" s="37" t="s">
        <v>31</v>
      </c>
      <c r="J4" s="37" t="s">
        <v>32</v>
      </c>
    </row>
    <row r="5" spans="1:10" outlineLevel="1" x14ac:dyDescent="0.2">
      <c r="A5" s="42">
        <v>46049</v>
      </c>
      <c r="B5" s="37" t="s">
        <v>52</v>
      </c>
      <c r="C5" s="37" t="s">
        <v>132</v>
      </c>
      <c r="D5" s="37" t="s">
        <v>137</v>
      </c>
      <c r="E5" s="38">
        <v>-22762606</v>
      </c>
      <c r="F5" s="39" t="s">
        <v>30</v>
      </c>
      <c r="G5" s="38">
        <v>-1821008</v>
      </c>
      <c r="H5" s="38">
        <f t="shared" si="0"/>
        <v>-24583614</v>
      </c>
      <c r="I5" s="37" t="s">
        <v>31</v>
      </c>
      <c r="J5" s="37" t="s">
        <v>32</v>
      </c>
    </row>
    <row r="6" spans="1:10" outlineLevel="1" x14ac:dyDescent="0.2">
      <c r="A6" s="36">
        <v>46047</v>
      </c>
      <c r="B6" s="37" t="s">
        <v>53</v>
      </c>
      <c r="C6" s="37" t="s">
        <v>131</v>
      </c>
      <c r="D6" s="37" t="s">
        <v>138</v>
      </c>
      <c r="E6" s="38">
        <v>86491883</v>
      </c>
      <c r="F6" s="39" t="s">
        <v>30</v>
      </c>
      <c r="G6" s="38">
        <v>6919351</v>
      </c>
      <c r="H6" s="38">
        <f t="shared" ref="H6:H38" si="1">+E6+G6</f>
        <v>93411234</v>
      </c>
      <c r="I6" s="37" t="s">
        <v>31</v>
      </c>
      <c r="J6" s="37" t="s">
        <v>32</v>
      </c>
    </row>
    <row r="7" spans="1:10" outlineLevel="1" x14ac:dyDescent="0.2">
      <c r="A7" s="36">
        <v>46046</v>
      </c>
      <c r="B7" s="37" t="s">
        <v>54</v>
      </c>
      <c r="C7" s="37" t="s">
        <v>131</v>
      </c>
      <c r="D7" s="37" t="s">
        <v>134</v>
      </c>
      <c r="E7" s="38">
        <v>56533384</v>
      </c>
      <c r="F7" s="39" t="s">
        <v>30</v>
      </c>
      <c r="G7" s="38">
        <v>4522671</v>
      </c>
      <c r="H7" s="38">
        <f t="shared" si="1"/>
        <v>61056055</v>
      </c>
      <c r="I7" s="37" t="s">
        <v>31</v>
      </c>
      <c r="J7" s="37" t="s">
        <v>32</v>
      </c>
    </row>
    <row r="8" spans="1:10" outlineLevel="1" x14ac:dyDescent="0.2">
      <c r="A8" s="36">
        <v>46043</v>
      </c>
      <c r="B8" s="37" t="s">
        <v>55</v>
      </c>
      <c r="C8" s="37" t="s">
        <v>131</v>
      </c>
      <c r="D8" s="37" t="s">
        <v>134</v>
      </c>
      <c r="E8" s="38">
        <v>65736289</v>
      </c>
      <c r="F8" s="39" t="s">
        <v>30</v>
      </c>
      <c r="G8" s="38">
        <v>5258903</v>
      </c>
      <c r="H8" s="38">
        <f t="shared" si="1"/>
        <v>70995192</v>
      </c>
      <c r="I8" s="37" t="s">
        <v>31</v>
      </c>
      <c r="J8" s="37" t="s">
        <v>32</v>
      </c>
    </row>
    <row r="9" spans="1:10" outlineLevel="1" x14ac:dyDescent="0.2">
      <c r="A9" s="36">
        <v>46043</v>
      </c>
      <c r="B9" s="37" t="s">
        <v>56</v>
      </c>
      <c r="C9" s="37" t="s">
        <v>131</v>
      </c>
      <c r="D9" s="37" t="s">
        <v>139</v>
      </c>
      <c r="E9" s="38">
        <v>65147573</v>
      </c>
      <c r="F9" s="39" t="s">
        <v>30</v>
      </c>
      <c r="G9" s="38">
        <v>5211806</v>
      </c>
      <c r="H9" s="38">
        <f t="shared" si="1"/>
        <v>70359379</v>
      </c>
      <c r="I9" s="37" t="s">
        <v>31</v>
      </c>
      <c r="J9" s="37" t="s">
        <v>32</v>
      </c>
    </row>
    <row r="10" spans="1:10" outlineLevel="1" x14ac:dyDescent="0.2">
      <c r="A10" s="36">
        <v>46041</v>
      </c>
      <c r="B10" s="37" t="s">
        <v>57</v>
      </c>
      <c r="C10" s="37" t="s">
        <v>131</v>
      </c>
      <c r="D10" s="37" t="s">
        <v>140</v>
      </c>
      <c r="E10" s="38">
        <v>26536477</v>
      </c>
      <c r="F10" s="39" t="s">
        <v>30</v>
      </c>
      <c r="G10" s="38">
        <v>2122918</v>
      </c>
      <c r="H10" s="38">
        <f t="shared" si="1"/>
        <v>28659395</v>
      </c>
      <c r="I10" s="37" t="s">
        <v>31</v>
      </c>
      <c r="J10" s="37" t="s">
        <v>32</v>
      </c>
    </row>
    <row r="11" spans="1:10" outlineLevel="1" x14ac:dyDescent="0.2">
      <c r="A11" s="36">
        <v>46039</v>
      </c>
      <c r="B11" s="37" t="s">
        <v>58</v>
      </c>
      <c r="C11" s="37" t="s">
        <v>131</v>
      </c>
      <c r="D11" s="37" t="s">
        <v>141</v>
      </c>
      <c r="E11" s="38">
        <v>65336609</v>
      </c>
      <c r="F11" s="39" t="s">
        <v>30</v>
      </c>
      <c r="G11" s="38">
        <v>5226929</v>
      </c>
      <c r="H11" s="38">
        <f t="shared" si="1"/>
        <v>70563538</v>
      </c>
      <c r="I11" s="37" t="s">
        <v>31</v>
      </c>
      <c r="J11" s="37" t="s">
        <v>32</v>
      </c>
    </row>
    <row r="12" spans="1:10" outlineLevel="1" x14ac:dyDescent="0.2">
      <c r="A12" s="36">
        <v>46038</v>
      </c>
      <c r="B12" s="37" t="s">
        <v>59</v>
      </c>
      <c r="C12" s="37" t="s">
        <v>132</v>
      </c>
      <c r="D12" s="37" t="s">
        <v>142</v>
      </c>
      <c r="E12" s="38">
        <v>-34672010</v>
      </c>
      <c r="F12" s="39" t="s">
        <v>30</v>
      </c>
      <c r="G12" s="38">
        <v>-2773761</v>
      </c>
      <c r="H12" s="38">
        <f t="shared" si="1"/>
        <v>-37445771</v>
      </c>
      <c r="I12" s="37" t="s">
        <v>31</v>
      </c>
      <c r="J12" s="37" t="s">
        <v>32</v>
      </c>
    </row>
    <row r="13" spans="1:10" outlineLevel="1" x14ac:dyDescent="0.2">
      <c r="A13" s="36">
        <v>46037</v>
      </c>
      <c r="B13" s="37" t="s">
        <v>60</v>
      </c>
      <c r="C13" s="37" t="s">
        <v>131</v>
      </c>
      <c r="D13" s="37" t="s">
        <v>143</v>
      </c>
      <c r="E13" s="38">
        <v>34672010</v>
      </c>
      <c r="F13" s="39" t="s">
        <v>30</v>
      </c>
      <c r="G13" s="38">
        <v>2773761</v>
      </c>
      <c r="H13" s="38">
        <f t="shared" si="1"/>
        <v>37445771</v>
      </c>
      <c r="I13" s="37" t="s">
        <v>31</v>
      </c>
      <c r="J13" s="37" t="s">
        <v>32</v>
      </c>
    </row>
    <row r="14" spans="1:10" outlineLevel="1" x14ac:dyDescent="0.2">
      <c r="A14" s="36">
        <v>46037</v>
      </c>
      <c r="B14" s="37" t="s">
        <v>61</v>
      </c>
      <c r="C14" s="37" t="s">
        <v>131</v>
      </c>
      <c r="D14" s="37" t="s">
        <v>144</v>
      </c>
      <c r="E14" s="38">
        <v>48507550</v>
      </c>
      <c r="F14" s="39" t="s">
        <v>30</v>
      </c>
      <c r="G14" s="38">
        <v>3880604</v>
      </c>
      <c r="H14" s="38">
        <f t="shared" si="1"/>
        <v>52388154</v>
      </c>
      <c r="I14" s="37" t="s">
        <v>31</v>
      </c>
      <c r="J14" s="37" t="s">
        <v>32</v>
      </c>
    </row>
    <row r="15" spans="1:10" outlineLevel="1" x14ac:dyDescent="0.2">
      <c r="A15" s="36">
        <v>46036</v>
      </c>
      <c r="B15" s="37" t="s">
        <v>62</v>
      </c>
      <c r="C15" s="37" t="s">
        <v>131</v>
      </c>
      <c r="D15" s="37" t="s">
        <v>145</v>
      </c>
      <c r="E15" s="38">
        <v>1811790</v>
      </c>
      <c r="F15" s="39" t="s">
        <v>30</v>
      </c>
      <c r="G15" s="38">
        <v>144943</v>
      </c>
      <c r="H15" s="38">
        <f t="shared" si="1"/>
        <v>1956733</v>
      </c>
      <c r="I15" s="37" t="s">
        <v>31</v>
      </c>
      <c r="J15" s="37" t="s">
        <v>32</v>
      </c>
    </row>
    <row r="16" spans="1:10" outlineLevel="1" x14ac:dyDescent="0.2">
      <c r="A16" s="36">
        <v>46035</v>
      </c>
      <c r="B16" s="37" t="s">
        <v>63</v>
      </c>
      <c r="C16" s="37" t="s">
        <v>131</v>
      </c>
      <c r="D16" s="37" t="s">
        <v>146</v>
      </c>
      <c r="E16" s="38">
        <v>2379590</v>
      </c>
      <c r="F16" s="39" t="s">
        <v>30</v>
      </c>
      <c r="G16" s="38">
        <v>190367</v>
      </c>
      <c r="H16" s="38">
        <f t="shared" si="1"/>
        <v>2569957</v>
      </c>
      <c r="I16" s="37" t="s">
        <v>31</v>
      </c>
      <c r="J16" s="37" t="s">
        <v>32</v>
      </c>
    </row>
    <row r="17" spans="1:10" outlineLevel="1" x14ac:dyDescent="0.2">
      <c r="A17" s="36">
        <v>46035</v>
      </c>
      <c r="B17" s="37" t="s">
        <v>64</v>
      </c>
      <c r="C17" s="37" t="s">
        <v>131</v>
      </c>
      <c r="D17" s="37" t="s">
        <v>147</v>
      </c>
      <c r="E17" s="38">
        <v>1856330</v>
      </c>
      <c r="F17" s="39" t="s">
        <v>30</v>
      </c>
      <c r="G17" s="38">
        <v>148506</v>
      </c>
      <c r="H17" s="38">
        <f t="shared" si="1"/>
        <v>2004836</v>
      </c>
      <c r="I17" s="37" t="s">
        <v>31</v>
      </c>
      <c r="J17" s="37" t="s">
        <v>32</v>
      </c>
    </row>
    <row r="18" spans="1:10" outlineLevel="1" x14ac:dyDescent="0.2">
      <c r="A18" s="36">
        <v>46035</v>
      </c>
      <c r="B18" s="37" t="s">
        <v>65</v>
      </c>
      <c r="C18" s="37" t="s">
        <v>131</v>
      </c>
      <c r="D18" s="37" t="s">
        <v>148</v>
      </c>
      <c r="E18" s="38">
        <v>3627430</v>
      </c>
      <c r="F18" s="39" t="s">
        <v>30</v>
      </c>
      <c r="G18" s="38">
        <v>290194</v>
      </c>
      <c r="H18" s="38">
        <f t="shared" si="1"/>
        <v>3917624</v>
      </c>
      <c r="I18" s="37" t="s">
        <v>31</v>
      </c>
      <c r="J18" s="37" t="s">
        <v>32</v>
      </c>
    </row>
    <row r="19" spans="1:10" outlineLevel="1" x14ac:dyDescent="0.2">
      <c r="A19" s="36">
        <v>46035</v>
      </c>
      <c r="B19" s="37" t="s">
        <v>66</v>
      </c>
      <c r="C19" s="37" t="s">
        <v>131</v>
      </c>
      <c r="D19" s="37" t="s">
        <v>149</v>
      </c>
      <c r="E19" s="38">
        <v>1709195</v>
      </c>
      <c r="F19" s="39" t="s">
        <v>30</v>
      </c>
      <c r="G19" s="38">
        <v>136736</v>
      </c>
      <c r="H19" s="38">
        <f t="shared" si="1"/>
        <v>1845931</v>
      </c>
      <c r="I19" s="37" t="s">
        <v>31</v>
      </c>
      <c r="J19" s="37" t="s">
        <v>32</v>
      </c>
    </row>
    <row r="20" spans="1:10" outlineLevel="1" x14ac:dyDescent="0.2">
      <c r="A20" s="36">
        <v>46035</v>
      </c>
      <c r="B20" s="37" t="s">
        <v>67</v>
      </c>
      <c r="C20" s="37" t="s">
        <v>131</v>
      </c>
      <c r="D20" s="37" t="s">
        <v>150</v>
      </c>
      <c r="E20" s="38">
        <v>6714870</v>
      </c>
      <c r="F20" s="39" t="s">
        <v>30</v>
      </c>
      <c r="G20" s="38">
        <v>537190</v>
      </c>
      <c r="H20" s="38">
        <f t="shared" si="1"/>
        <v>7252060</v>
      </c>
      <c r="I20" s="37" t="s">
        <v>31</v>
      </c>
      <c r="J20" s="37" t="s">
        <v>32</v>
      </c>
    </row>
    <row r="21" spans="1:10" outlineLevel="1" x14ac:dyDescent="0.2">
      <c r="A21" s="36">
        <v>46035</v>
      </c>
      <c r="B21" s="37" t="s">
        <v>68</v>
      </c>
      <c r="C21" s="37" t="s">
        <v>131</v>
      </c>
      <c r="D21" s="37" t="s">
        <v>151</v>
      </c>
      <c r="E21" s="38">
        <v>2640420</v>
      </c>
      <c r="F21" s="39" t="s">
        <v>30</v>
      </c>
      <c r="G21" s="38">
        <v>211234</v>
      </c>
      <c r="H21" s="38">
        <f t="shared" si="1"/>
        <v>2851654</v>
      </c>
      <c r="I21" s="37" t="s">
        <v>31</v>
      </c>
      <c r="J21" s="37" t="s">
        <v>32</v>
      </c>
    </row>
    <row r="22" spans="1:10" outlineLevel="1" x14ac:dyDescent="0.2">
      <c r="A22" s="36">
        <v>46034</v>
      </c>
      <c r="B22" s="37" t="s">
        <v>69</v>
      </c>
      <c r="C22" s="37" t="s">
        <v>131</v>
      </c>
      <c r="D22" s="37" t="s">
        <v>152</v>
      </c>
      <c r="E22" s="38">
        <v>23669955</v>
      </c>
      <c r="F22" s="39" t="s">
        <v>30</v>
      </c>
      <c r="G22" s="38">
        <v>1893596</v>
      </c>
      <c r="H22" s="38">
        <f t="shared" si="1"/>
        <v>25563551</v>
      </c>
      <c r="I22" s="37" t="s">
        <v>31</v>
      </c>
      <c r="J22" s="37" t="s">
        <v>32</v>
      </c>
    </row>
    <row r="23" spans="1:10" outlineLevel="1" x14ac:dyDescent="0.2">
      <c r="A23" s="36">
        <v>46032</v>
      </c>
      <c r="B23" s="37" t="s">
        <v>70</v>
      </c>
      <c r="C23" s="37" t="s">
        <v>131</v>
      </c>
      <c r="D23" s="37" t="s">
        <v>153</v>
      </c>
      <c r="E23" s="38">
        <v>14095680</v>
      </c>
      <c r="F23" s="39" t="s">
        <v>30</v>
      </c>
      <c r="G23" s="38">
        <v>1127654</v>
      </c>
      <c r="H23" s="38">
        <f t="shared" si="1"/>
        <v>15223334</v>
      </c>
      <c r="I23" s="37" t="s">
        <v>31</v>
      </c>
      <c r="J23" s="37" t="s">
        <v>32</v>
      </c>
    </row>
    <row r="24" spans="1:10" outlineLevel="1" x14ac:dyDescent="0.2">
      <c r="A24" s="36">
        <v>46032</v>
      </c>
      <c r="B24" s="37" t="s">
        <v>36</v>
      </c>
      <c r="C24" s="37" t="s">
        <v>131</v>
      </c>
      <c r="D24" s="37" t="s">
        <v>154</v>
      </c>
      <c r="E24" s="38">
        <v>3455685</v>
      </c>
      <c r="F24" s="39" t="s">
        <v>30</v>
      </c>
      <c r="G24" s="38">
        <v>276455</v>
      </c>
      <c r="H24" s="38">
        <f t="shared" si="1"/>
        <v>3732140</v>
      </c>
      <c r="I24" s="37" t="s">
        <v>31</v>
      </c>
      <c r="J24" s="37" t="s">
        <v>32</v>
      </c>
    </row>
    <row r="25" spans="1:10" outlineLevel="1" x14ac:dyDescent="0.2">
      <c r="A25" s="36">
        <v>46031</v>
      </c>
      <c r="B25" s="37" t="s">
        <v>71</v>
      </c>
      <c r="C25" s="37" t="s">
        <v>131</v>
      </c>
      <c r="D25" s="37" t="s">
        <v>155</v>
      </c>
      <c r="E25" s="38">
        <v>5980950</v>
      </c>
      <c r="F25" s="39" t="s">
        <v>30</v>
      </c>
      <c r="G25" s="38">
        <v>478476</v>
      </c>
      <c r="H25" s="38">
        <f t="shared" si="1"/>
        <v>6459426</v>
      </c>
      <c r="I25" s="37" t="s">
        <v>31</v>
      </c>
      <c r="J25" s="37" t="s">
        <v>32</v>
      </c>
    </row>
    <row r="26" spans="1:10" outlineLevel="1" x14ac:dyDescent="0.2">
      <c r="A26" s="36">
        <v>46031</v>
      </c>
      <c r="B26" s="37" t="s">
        <v>72</v>
      </c>
      <c r="C26" s="37" t="s">
        <v>131</v>
      </c>
      <c r="D26" s="37" t="s">
        <v>156</v>
      </c>
      <c r="E26" s="38">
        <v>3489915</v>
      </c>
      <c r="F26" s="39" t="s">
        <v>30</v>
      </c>
      <c r="G26" s="38">
        <v>279193</v>
      </c>
      <c r="H26" s="38">
        <f t="shared" si="1"/>
        <v>3769108</v>
      </c>
      <c r="I26" s="37" t="s">
        <v>31</v>
      </c>
      <c r="J26" s="37" t="s">
        <v>32</v>
      </c>
    </row>
    <row r="27" spans="1:10" outlineLevel="1" x14ac:dyDescent="0.2">
      <c r="A27" s="36">
        <v>46031</v>
      </c>
      <c r="B27" s="37" t="s">
        <v>73</v>
      </c>
      <c r="C27" s="37" t="s">
        <v>131</v>
      </c>
      <c r="D27" s="37" t="s">
        <v>157</v>
      </c>
      <c r="E27" s="38">
        <v>3592810</v>
      </c>
      <c r="F27" s="39" t="s">
        <v>30</v>
      </c>
      <c r="G27" s="38">
        <v>287425</v>
      </c>
      <c r="H27" s="38">
        <f t="shared" si="1"/>
        <v>3880235</v>
      </c>
      <c r="I27" s="37" t="s">
        <v>31</v>
      </c>
      <c r="J27" s="37" t="s">
        <v>32</v>
      </c>
    </row>
    <row r="28" spans="1:10" outlineLevel="1" x14ac:dyDescent="0.2">
      <c r="A28" s="36">
        <v>46031</v>
      </c>
      <c r="B28" s="37" t="s">
        <v>35</v>
      </c>
      <c r="C28" s="37" t="s">
        <v>131</v>
      </c>
      <c r="D28" s="37" t="s">
        <v>158</v>
      </c>
      <c r="E28" s="38">
        <v>1633240</v>
      </c>
      <c r="F28" s="39" t="s">
        <v>30</v>
      </c>
      <c r="G28" s="38">
        <v>130659</v>
      </c>
      <c r="H28" s="38">
        <f t="shared" si="1"/>
        <v>1763899</v>
      </c>
      <c r="I28" s="37" t="s">
        <v>31</v>
      </c>
      <c r="J28" s="37" t="s">
        <v>32</v>
      </c>
    </row>
    <row r="29" spans="1:10" outlineLevel="1" x14ac:dyDescent="0.2">
      <c r="A29" s="36">
        <v>46031</v>
      </c>
      <c r="B29" s="37" t="s">
        <v>34</v>
      </c>
      <c r="C29" s="37" t="s">
        <v>131</v>
      </c>
      <c r="D29" s="37" t="s">
        <v>159</v>
      </c>
      <c r="E29" s="38">
        <v>3455685</v>
      </c>
      <c r="F29" s="39" t="s">
        <v>30</v>
      </c>
      <c r="G29" s="38">
        <v>276455</v>
      </c>
      <c r="H29" s="38">
        <f t="shared" si="1"/>
        <v>3732140</v>
      </c>
      <c r="I29" s="37" t="s">
        <v>31</v>
      </c>
      <c r="J29" s="37" t="s">
        <v>32</v>
      </c>
    </row>
    <row r="30" spans="1:10" outlineLevel="1" x14ac:dyDescent="0.2">
      <c r="A30" s="36">
        <v>46031</v>
      </c>
      <c r="B30" s="37" t="s">
        <v>74</v>
      </c>
      <c r="C30" s="37" t="s">
        <v>131</v>
      </c>
      <c r="D30" s="37" t="s">
        <v>160</v>
      </c>
      <c r="E30" s="38">
        <v>15654835</v>
      </c>
      <c r="F30" s="39" t="s">
        <v>30</v>
      </c>
      <c r="G30" s="38">
        <v>1252387</v>
      </c>
      <c r="H30" s="38">
        <f t="shared" si="1"/>
        <v>16907222</v>
      </c>
      <c r="I30" s="37" t="s">
        <v>31</v>
      </c>
      <c r="J30" s="37" t="s">
        <v>32</v>
      </c>
    </row>
    <row r="31" spans="1:10" outlineLevel="1" x14ac:dyDescent="0.2">
      <c r="A31" s="36">
        <v>46031</v>
      </c>
      <c r="B31" s="37" t="s">
        <v>75</v>
      </c>
      <c r="C31" s="37" t="s">
        <v>131</v>
      </c>
      <c r="D31" s="37" t="s">
        <v>161</v>
      </c>
      <c r="E31" s="38">
        <v>2949365</v>
      </c>
      <c r="F31" s="39" t="s">
        <v>30</v>
      </c>
      <c r="G31" s="38">
        <v>235949</v>
      </c>
      <c r="H31" s="38">
        <f t="shared" si="1"/>
        <v>3185314</v>
      </c>
      <c r="I31" s="37" t="s">
        <v>31</v>
      </c>
      <c r="J31" s="37" t="s">
        <v>32</v>
      </c>
    </row>
    <row r="32" spans="1:10" outlineLevel="1" x14ac:dyDescent="0.2">
      <c r="A32" s="36">
        <v>46031</v>
      </c>
      <c r="B32" s="37" t="s">
        <v>76</v>
      </c>
      <c r="C32" s="37" t="s">
        <v>131</v>
      </c>
      <c r="D32" s="37" t="s">
        <v>162</v>
      </c>
      <c r="E32" s="38">
        <v>2122040</v>
      </c>
      <c r="F32" s="39" t="s">
        <v>30</v>
      </c>
      <c r="G32" s="38">
        <v>169763</v>
      </c>
      <c r="H32" s="38">
        <f t="shared" si="1"/>
        <v>2291803</v>
      </c>
      <c r="I32" s="37" t="s">
        <v>31</v>
      </c>
      <c r="J32" s="37" t="s">
        <v>32</v>
      </c>
    </row>
    <row r="33" spans="1:10" outlineLevel="1" x14ac:dyDescent="0.2">
      <c r="A33" s="36">
        <v>46031</v>
      </c>
      <c r="B33" s="37" t="s">
        <v>77</v>
      </c>
      <c r="C33" s="37" t="s">
        <v>131</v>
      </c>
      <c r="D33" s="37" t="s">
        <v>163</v>
      </c>
      <c r="E33" s="38">
        <v>2100440</v>
      </c>
      <c r="F33" s="39" t="s">
        <v>30</v>
      </c>
      <c r="G33" s="38">
        <v>168035</v>
      </c>
      <c r="H33" s="38">
        <f t="shared" si="1"/>
        <v>2268475</v>
      </c>
      <c r="I33" s="37" t="s">
        <v>31</v>
      </c>
      <c r="J33" s="37" t="s">
        <v>32</v>
      </c>
    </row>
    <row r="34" spans="1:10" outlineLevel="1" x14ac:dyDescent="0.2">
      <c r="A34" s="36">
        <v>46030</v>
      </c>
      <c r="B34" s="37" t="s">
        <v>78</v>
      </c>
      <c r="C34" s="37" t="s">
        <v>131</v>
      </c>
      <c r="D34" s="37" t="s">
        <v>164</v>
      </c>
      <c r="E34" s="38">
        <v>5086735</v>
      </c>
      <c r="F34" s="39" t="s">
        <v>30</v>
      </c>
      <c r="G34" s="38">
        <v>406939</v>
      </c>
      <c r="H34" s="38">
        <f t="shared" si="1"/>
        <v>5493674</v>
      </c>
      <c r="I34" s="37" t="s">
        <v>31</v>
      </c>
      <c r="J34" s="37" t="s">
        <v>32</v>
      </c>
    </row>
    <row r="35" spans="1:10" outlineLevel="1" x14ac:dyDescent="0.2">
      <c r="A35" s="36">
        <v>46030</v>
      </c>
      <c r="B35" s="37" t="s">
        <v>79</v>
      </c>
      <c r="C35" s="37" t="s">
        <v>131</v>
      </c>
      <c r="D35" s="37" t="s">
        <v>165</v>
      </c>
      <c r="E35" s="38">
        <v>13018900</v>
      </c>
      <c r="F35" s="39" t="s">
        <v>30</v>
      </c>
      <c r="G35" s="38">
        <v>1041512</v>
      </c>
      <c r="H35" s="38">
        <f t="shared" si="1"/>
        <v>14060412</v>
      </c>
      <c r="I35" s="37" t="s">
        <v>31</v>
      </c>
      <c r="J35" s="37" t="s">
        <v>32</v>
      </c>
    </row>
    <row r="36" spans="1:10" outlineLevel="1" x14ac:dyDescent="0.2">
      <c r="A36" s="36">
        <v>46030</v>
      </c>
      <c r="B36" s="37" t="s">
        <v>80</v>
      </c>
      <c r="C36" s="37" t="s">
        <v>131</v>
      </c>
      <c r="D36" s="37" t="s">
        <v>166</v>
      </c>
      <c r="E36" s="38">
        <v>3849040</v>
      </c>
      <c r="F36" s="39" t="s">
        <v>30</v>
      </c>
      <c r="G36" s="38">
        <v>307923</v>
      </c>
      <c r="H36" s="38">
        <f t="shared" si="1"/>
        <v>4156963</v>
      </c>
      <c r="I36" s="37" t="s">
        <v>31</v>
      </c>
      <c r="J36" s="37" t="s">
        <v>32</v>
      </c>
    </row>
    <row r="37" spans="1:10" outlineLevel="1" x14ac:dyDescent="0.2">
      <c r="A37" s="36">
        <v>46030</v>
      </c>
      <c r="B37" s="37" t="s">
        <v>81</v>
      </c>
      <c r="C37" s="37" t="s">
        <v>131</v>
      </c>
      <c r="D37" s="37" t="s">
        <v>167</v>
      </c>
      <c r="E37" s="38">
        <v>4199785</v>
      </c>
      <c r="F37" s="39" t="s">
        <v>30</v>
      </c>
      <c r="G37" s="38">
        <v>335983</v>
      </c>
      <c r="H37" s="38">
        <f t="shared" si="1"/>
        <v>4535768</v>
      </c>
      <c r="I37" s="37" t="s">
        <v>31</v>
      </c>
      <c r="J37" s="37" t="s">
        <v>32</v>
      </c>
    </row>
    <row r="38" spans="1:10" outlineLevel="1" x14ac:dyDescent="0.2">
      <c r="A38" s="36">
        <v>46030</v>
      </c>
      <c r="B38" s="37" t="s">
        <v>82</v>
      </c>
      <c r="C38" s="37" t="s">
        <v>131</v>
      </c>
      <c r="D38" s="37" t="s">
        <v>168</v>
      </c>
      <c r="E38" s="38">
        <v>2935200</v>
      </c>
      <c r="F38" s="39" t="s">
        <v>30</v>
      </c>
      <c r="G38" s="38">
        <v>234816</v>
      </c>
      <c r="H38" s="38">
        <f t="shared" si="1"/>
        <v>3170016</v>
      </c>
      <c r="I38" s="37" t="s">
        <v>31</v>
      </c>
      <c r="J38" s="37" t="s">
        <v>32</v>
      </c>
    </row>
    <row r="39" spans="1:10" outlineLevel="1" x14ac:dyDescent="0.2">
      <c r="A39" s="36">
        <v>46030</v>
      </c>
      <c r="B39" s="37" t="s">
        <v>83</v>
      </c>
      <c r="C39" s="37" t="s">
        <v>131</v>
      </c>
      <c r="D39" s="37" t="s">
        <v>169</v>
      </c>
      <c r="E39" s="38">
        <v>4377560</v>
      </c>
      <c r="F39" s="39" t="s">
        <v>30</v>
      </c>
      <c r="G39" s="38">
        <v>350205</v>
      </c>
      <c r="H39" s="38">
        <f t="shared" si="0"/>
        <v>4727765</v>
      </c>
      <c r="I39" s="37" t="s">
        <v>31</v>
      </c>
      <c r="J39" s="37" t="s">
        <v>32</v>
      </c>
    </row>
    <row r="40" spans="1:10" outlineLevel="1" x14ac:dyDescent="0.2">
      <c r="A40" s="36">
        <v>46030</v>
      </c>
      <c r="B40" s="37" t="s">
        <v>84</v>
      </c>
      <c r="C40" s="37" t="s">
        <v>131</v>
      </c>
      <c r="D40" s="37" t="s">
        <v>170</v>
      </c>
      <c r="E40" s="38">
        <v>2081460</v>
      </c>
      <c r="F40" s="39" t="s">
        <v>30</v>
      </c>
      <c r="G40" s="38">
        <v>166517</v>
      </c>
      <c r="H40" s="38">
        <f t="shared" si="0"/>
        <v>2247977</v>
      </c>
      <c r="I40" s="37" t="s">
        <v>31</v>
      </c>
      <c r="J40" s="37" t="s">
        <v>32</v>
      </c>
    </row>
    <row r="41" spans="1:10" outlineLevel="1" x14ac:dyDescent="0.2">
      <c r="A41" s="36">
        <v>46030</v>
      </c>
      <c r="B41" s="37" t="s">
        <v>85</v>
      </c>
      <c r="C41" s="37" t="s">
        <v>131</v>
      </c>
      <c r="D41" s="37" t="s">
        <v>171</v>
      </c>
      <c r="E41" s="38">
        <v>911760</v>
      </c>
      <c r="F41" s="39" t="s">
        <v>30</v>
      </c>
      <c r="G41" s="38">
        <v>72941</v>
      </c>
      <c r="H41" s="38">
        <f t="shared" si="0"/>
        <v>984701</v>
      </c>
      <c r="I41" s="37" t="s">
        <v>31</v>
      </c>
      <c r="J41" s="37" t="s">
        <v>32</v>
      </c>
    </row>
    <row r="42" spans="1:10" outlineLevel="1" x14ac:dyDescent="0.2">
      <c r="A42" s="36">
        <v>46030</v>
      </c>
      <c r="B42" s="37" t="s">
        <v>86</v>
      </c>
      <c r="C42" s="37" t="s">
        <v>131</v>
      </c>
      <c r="D42" s="37" t="s">
        <v>172</v>
      </c>
      <c r="E42" s="38">
        <v>2615840</v>
      </c>
      <c r="F42" s="39" t="s">
        <v>30</v>
      </c>
      <c r="G42" s="38">
        <v>209267</v>
      </c>
      <c r="H42" s="38">
        <f t="shared" si="0"/>
        <v>2825107</v>
      </c>
      <c r="I42" s="37" t="s">
        <v>31</v>
      </c>
      <c r="J42" s="37" t="s">
        <v>32</v>
      </c>
    </row>
    <row r="43" spans="1:10" outlineLevel="1" x14ac:dyDescent="0.2">
      <c r="A43" s="36">
        <v>46030</v>
      </c>
      <c r="B43" s="37" t="s">
        <v>87</v>
      </c>
      <c r="C43" s="37" t="s">
        <v>131</v>
      </c>
      <c r="D43" s="37" t="s">
        <v>173</v>
      </c>
      <c r="E43" s="38">
        <v>4539830</v>
      </c>
      <c r="F43" s="39" t="s">
        <v>30</v>
      </c>
      <c r="G43" s="38">
        <v>363186</v>
      </c>
      <c r="H43" s="38">
        <f t="shared" si="0"/>
        <v>4903016</v>
      </c>
      <c r="I43" s="37" t="s">
        <v>31</v>
      </c>
      <c r="J43" s="37" t="s">
        <v>32</v>
      </c>
    </row>
    <row r="44" spans="1:10" outlineLevel="1" x14ac:dyDescent="0.2">
      <c r="A44" s="36">
        <v>46030</v>
      </c>
      <c r="B44" s="37" t="s">
        <v>88</v>
      </c>
      <c r="C44" s="37" t="s">
        <v>131</v>
      </c>
      <c r="D44" s="37" t="s">
        <v>174</v>
      </c>
      <c r="E44" s="38">
        <v>5633590</v>
      </c>
      <c r="F44" s="39" t="s">
        <v>30</v>
      </c>
      <c r="G44" s="38">
        <v>450687</v>
      </c>
      <c r="H44" s="38">
        <f t="shared" si="0"/>
        <v>6084277</v>
      </c>
      <c r="I44" s="37" t="s">
        <v>31</v>
      </c>
      <c r="J44" s="37" t="s">
        <v>32</v>
      </c>
    </row>
    <row r="45" spans="1:10" outlineLevel="1" x14ac:dyDescent="0.2">
      <c r="A45" s="36">
        <v>46029</v>
      </c>
      <c r="B45" s="37" t="s">
        <v>89</v>
      </c>
      <c r="C45" s="37" t="s">
        <v>131</v>
      </c>
      <c r="D45" s="37" t="s">
        <v>175</v>
      </c>
      <c r="E45" s="38">
        <v>1468640</v>
      </c>
      <c r="F45" s="39" t="s">
        <v>30</v>
      </c>
      <c r="G45" s="38">
        <v>117491</v>
      </c>
      <c r="H45" s="38">
        <f t="shared" si="0"/>
        <v>1586131</v>
      </c>
      <c r="I45" s="37" t="s">
        <v>31</v>
      </c>
      <c r="J45" s="37" t="s">
        <v>32</v>
      </c>
    </row>
    <row r="46" spans="1:10" outlineLevel="1" x14ac:dyDescent="0.2">
      <c r="A46" s="36">
        <v>46029</v>
      </c>
      <c r="B46" s="37" t="s">
        <v>90</v>
      </c>
      <c r="C46" s="37" t="s">
        <v>131</v>
      </c>
      <c r="D46" s="37" t="s">
        <v>176</v>
      </c>
      <c r="E46" s="38">
        <v>455880</v>
      </c>
      <c r="F46" s="39" t="s">
        <v>30</v>
      </c>
      <c r="G46" s="38">
        <v>36470</v>
      </c>
      <c r="H46" s="38">
        <f t="shared" si="0"/>
        <v>492350</v>
      </c>
      <c r="I46" s="37" t="s">
        <v>31</v>
      </c>
      <c r="J46" s="37" t="s">
        <v>32</v>
      </c>
    </row>
    <row r="47" spans="1:10" outlineLevel="1" x14ac:dyDescent="0.2">
      <c r="A47" s="36">
        <v>46029</v>
      </c>
      <c r="B47" s="37" t="s">
        <v>91</v>
      </c>
      <c r="C47" s="37" t="s">
        <v>131</v>
      </c>
      <c r="D47" s="37" t="s">
        <v>177</v>
      </c>
      <c r="E47" s="38">
        <v>3288150</v>
      </c>
      <c r="F47" s="39" t="s">
        <v>30</v>
      </c>
      <c r="G47" s="38">
        <v>263052</v>
      </c>
      <c r="H47" s="38">
        <f t="shared" si="0"/>
        <v>3551202</v>
      </c>
      <c r="I47" s="37" t="s">
        <v>31</v>
      </c>
      <c r="J47" s="37" t="s">
        <v>32</v>
      </c>
    </row>
    <row r="48" spans="1:10" outlineLevel="1" x14ac:dyDescent="0.2">
      <c r="A48" s="36">
        <v>46029</v>
      </c>
      <c r="B48" s="37" t="s">
        <v>92</v>
      </c>
      <c r="C48" s="37" t="s">
        <v>131</v>
      </c>
      <c r="D48" s="37" t="s">
        <v>178</v>
      </c>
      <c r="E48" s="38">
        <v>2571670</v>
      </c>
      <c r="F48" s="39" t="s">
        <v>30</v>
      </c>
      <c r="G48" s="38">
        <v>205734</v>
      </c>
      <c r="H48" s="38">
        <f t="shared" si="0"/>
        <v>2777404</v>
      </c>
      <c r="I48" s="37" t="s">
        <v>31</v>
      </c>
      <c r="J48" s="37" t="s">
        <v>32</v>
      </c>
    </row>
    <row r="49" spans="1:10" outlineLevel="1" x14ac:dyDescent="0.2">
      <c r="A49" s="36">
        <v>46029</v>
      </c>
      <c r="B49" s="37" t="s">
        <v>93</v>
      </c>
      <c r="C49" s="37" t="s">
        <v>131</v>
      </c>
      <c r="D49" s="37" t="s">
        <v>179</v>
      </c>
      <c r="E49" s="38">
        <v>2864750</v>
      </c>
      <c r="F49" s="39" t="s">
        <v>30</v>
      </c>
      <c r="G49" s="38">
        <v>229180</v>
      </c>
      <c r="H49" s="38">
        <f t="shared" si="0"/>
        <v>3093930</v>
      </c>
      <c r="I49" s="37" t="s">
        <v>31</v>
      </c>
      <c r="J49" s="37" t="s">
        <v>32</v>
      </c>
    </row>
    <row r="50" spans="1:10" outlineLevel="1" x14ac:dyDescent="0.2">
      <c r="A50" s="36">
        <v>46029</v>
      </c>
      <c r="B50" s="37" t="s">
        <v>94</v>
      </c>
      <c r="C50" s="37" t="s">
        <v>131</v>
      </c>
      <c r="D50" s="37" t="s">
        <v>180</v>
      </c>
      <c r="E50" s="38">
        <v>3546510</v>
      </c>
      <c r="F50" s="39" t="s">
        <v>30</v>
      </c>
      <c r="G50" s="38">
        <v>283721</v>
      </c>
      <c r="H50" s="38">
        <f t="shared" si="0"/>
        <v>3830231</v>
      </c>
      <c r="I50" s="37" t="s">
        <v>31</v>
      </c>
      <c r="J50" s="37" t="s">
        <v>32</v>
      </c>
    </row>
    <row r="51" spans="1:10" outlineLevel="1" x14ac:dyDescent="0.2">
      <c r="A51" s="36">
        <v>46029</v>
      </c>
      <c r="B51" s="37" t="s">
        <v>95</v>
      </c>
      <c r="C51" s="37" t="s">
        <v>131</v>
      </c>
      <c r="D51" s="37" t="s">
        <v>181</v>
      </c>
      <c r="E51" s="38">
        <v>4193985</v>
      </c>
      <c r="F51" s="39" t="s">
        <v>30</v>
      </c>
      <c r="G51" s="38">
        <v>335519</v>
      </c>
      <c r="H51" s="38">
        <f t="shared" si="0"/>
        <v>4529504</v>
      </c>
      <c r="I51" s="37" t="s">
        <v>31</v>
      </c>
      <c r="J51" s="37" t="s">
        <v>32</v>
      </c>
    </row>
    <row r="52" spans="1:10" outlineLevel="1" x14ac:dyDescent="0.2">
      <c r="A52" s="36">
        <v>46029</v>
      </c>
      <c r="B52" s="37" t="s">
        <v>96</v>
      </c>
      <c r="C52" s="37" t="s">
        <v>131</v>
      </c>
      <c r="D52" s="37" t="s">
        <v>182</v>
      </c>
      <c r="E52" s="38">
        <v>3431080</v>
      </c>
      <c r="F52" s="39" t="s">
        <v>30</v>
      </c>
      <c r="G52" s="38">
        <v>274486</v>
      </c>
      <c r="H52" s="38">
        <f t="shared" si="0"/>
        <v>3705566</v>
      </c>
      <c r="I52" s="37" t="s">
        <v>31</v>
      </c>
      <c r="J52" s="37" t="s">
        <v>32</v>
      </c>
    </row>
    <row r="53" spans="1:10" outlineLevel="1" x14ac:dyDescent="0.2">
      <c r="A53" s="36">
        <v>46029</v>
      </c>
      <c r="B53" s="37" t="s">
        <v>97</v>
      </c>
      <c r="C53" s="37" t="s">
        <v>131</v>
      </c>
      <c r="D53" s="37" t="s">
        <v>183</v>
      </c>
      <c r="E53" s="38">
        <v>1686860</v>
      </c>
      <c r="F53" s="39" t="s">
        <v>30</v>
      </c>
      <c r="G53" s="38">
        <v>134949</v>
      </c>
      <c r="H53" s="38">
        <f t="shared" si="0"/>
        <v>1821809</v>
      </c>
      <c r="I53" s="37" t="s">
        <v>31</v>
      </c>
      <c r="J53" s="37" t="s">
        <v>32</v>
      </c>
    </row>
    <row r="54" spans="1:10" outlineLevel="1" x14ac:dyDescent="0.2">
      <c r="A54" s="36">
        <v>46028</v>
      </c>
      <c r="B54" s="37" t="s">
        <v>98</v>
      </c>
      <c r="C54" s="37" t="s">
        <v>131</v>
      </c>
      <c r="D54" s="37" t="s">
        <v>184</v>
      </c>
      <c r="E54" s="38">
        <v>394600</v>
      </c>
      <c r="F54" s="39" t="s">
        <v>30</v>
      </c>
      <c r="G54" s="38">
        <v>31568</v>
      </c>
      <c r="H54" s="38">
        <f t="shared" si="0"/>
        <v>426168</v>
      </c>
      <c r="I54" s="37" t="s">
        <v>31</v>
      </c>
      <c r="J54" s="37" t="s">
        <v>32</v>
      </c>
    </row>
    <row r="55" spans="1:10" outlineLevel="1" x14ac:dyDescent="0.2">
      <c r="A55" s="36">
        <v>46028</v>
      </c>
      <c r="B55" s="37" t="s">
        <v>99</v>
      </c>
      <c r="C55" s="37" t="s">
        <v>131</v>
      </c>
      <c r="D55" s="37" t="s">
        <v>185</v>
      </c>
      <c r="E55" s="38">
        <v>3936060</v>
      </c>
      <c r="F55" s="39" t="s">
        <v>30</v>
      </c>
      <c r="G55" s="38">
        <v>314885</v>
      </c>
      <c r="H55" s="38">
        <f t="shared" si="0"/>
        <v>4250945</v>
      </c>
      <c r="I55" s="37" t="s">
        <v>31</v>
      </c>
      <c r="J55" s="37" t="s">
        <v>32</v>
      </c>
    </row>
    <row r="56" spans="1:10" outlineLevel="1" x14ac:dyDescent="0.2">
      <c r="A56" s="36">
        <v>46028</v>
      </c>
      <c r="B56" s="37" t="s">
        <v>100</v>
      </c>
      <c r="C56" s="37" t="s">
        <v>131</v>
      </c>
      <c r="D56" s="37" t="s">
        <v>186</v>
      </c>
      <c r="E56" s="38">
        <v>2545000</v>
      </c>
      <c r="F56" s="39" t="s">
        <v>30</v>
      </c>
      <c r="G56" s="38">
        <v>203600</v>
      </c>
      <c r="H56" s="38">
        <f t="shared" si="0"/>
        <v>2748600</v>
      </c>
      <c r="I56" s="37" t="s">
        <v>31</v>
      </c>
      <c r="J56" s="37" t="s">
        <v>32</v>
      </c>
    </row>
    <row r="57" spans="1:10" outlineLevel="1" x14ac:dyDescent="0.2">
      <c r="A57" s="36">
        <v>46028</v>
      </c>
      <c r="B57" s="37" t="s">
        <v>101</v>
      </c>
      <c r="C57" s="37" t="s">
        <v>131</v>
      </c>
      <c r="D57" s="37" t="s">
        <v>187</v>
      </c>
      <c r="E57" s="38">
        <v>1686860</v>
      </c>
      <c r="F57" s="39" t="s">
        <v>30</v>
      </c>
      <c r="G57" s="38">
        <v>134949</v>
      </c>
      <c r="H57" s="38">
        <f t="shared" si="0"/>
        <v>1821809</v>
      </c>
      <c r="I57" s="37" t="s">
        <v>31</v>
      </c>
      <c r="J57" s="37" t="s">
        <v>32</v>
      </c>
    </row>
    <row r="58" spans="1:10" outlineLevel="1" x14ac:dyDescent="0.2">
      <c r="A58" s="36">
        <v>46028</v>
      </c>
      <c r="B58" s="37" t="s">
        <v>102</v>
      </c>
      <c r="C58" s="37" t="s">
        <v>131</v>
      </c>
      <c r="D58" s="37" t="s">
        <v>188</v>
      </c>
      <c r="E58" s="38">
        <v>4369510</v>
      </c>
      <c r="F58" s="39" t="s">
        <v>30</v>
      </c>
      <c r="G58" s="38">
        <v>349561</v>
      </c>
      <c r="H58" s="38">
        <f t="shared" si="0"/>
        <v>4719071</v>
      </c>
      <c r="I58" s="37" t="s">
        <v>31</v>
      </c>
      <c r="J58" s="37" t="s">
        <v>32</v>
      </c>
    </row>
    <row r="59" spans="1:10" outlineLevel="1" x14ac:dyDescent="0.2">
      <c r="A59" s="36">
        <v>46028</v>
      </c>
      <c r="B59" s="37" t="s">
        <v>103</v>
      </c>
      <c r="C59" s="37" t="s">
        <v>131</v>
      </c>
      <c r="D59" s="37" t="s">
        <v>189</v>
      </c>
      <c r="E59" s="38">
        <v>6154000</v>
      </c>
      <c r="F59" s="39" t="s">
        <v>30</v>
      </c>
      <c r="G59" s="38">
        <v>492320</v>
      </c>
      <c r="H59" s="38">
        <f t="shared" si="0"/>
        <v>6646320</v>
      </c>
      <c r="I59" s="37" t="s">
        <v>31</v>
      </c>
      <c r="J59" s="37" t="s">
        <v>32</v>
      </c>
    </row>
    <row r="60" spans="1:10" outlineLevel="1" x14ac:dyDescent="0.2">
      <c r="A60" s="36">
        <v>46028</v>
      </c>
      <c r="B60" s="37" t="s">
        <v>104</v>
      </c>
      <c r="C60" s="37" t="s">
        <v>131</v>
      </c>
      <c r="D60" s="37" t="s">
        <v>190</v>
      </c>
      <c r="E60" s="38">
        <v>2799350</v>
      </c>
      <c r="F60" s="39" t="s">
        <v>30</v>
      </c>
      <c r="G60" s="38">
        <v>223948</v>
      </c>
      <c r="H60" s="38">
        <f t="shared" si="0"/>
        <v>3023298</v>
      </c>
      <c r="I60" s="37" t="s">
        <v>31</v>
      </c>
      <c r="J60" s="37" t="s">
        <v>32</v>
      </c>
    </row>
    <row r="61" spans="1:10" outlineLevel="1" x14ac:dyDescent="0.2">
      <c r="A61" s="36">
        <v>46028</v>
      </c>
      <c r="B61" s="37" t="s">
        <v>105</v>
      </c>
      <c r="C61" s="37" t="s">
        <v>131</v>
      </c>
      <c r="D61" s="37" t="s">
        <v>191</v>
      </c>
      <c r="E61" s="38">
        <v>2658300</v>
      </c>
      <c r="F61" s="39" t="s">
        <v>30</v>
      </c>
      <c r="G61" s="38">
        <v>212664</v>
      </c>
      <c r="H61" s="38">
        <f t="shared" si="0"/>
        <v>2870964</v>
      </c>
      <c r="I61" s="37" t="s">
        <v>31</v>
      </c>
      <c r="J61" s="37" t="s">
        <v>32</v>
      </c>
    </row>
    <row r="62" spans="1:10" outlineLevel="1" x14ac:dyDescent="0.2">
      <c r="A62" s="36">
        <v>46028</v>
      </c>
      <c r="B62" s="37" t="s">
        <v>106</v>
      </c>
      <c r="C62" s="37" t="s">
        <v>131</v>
      </c>
      <c r="D62" s="37" t="s">
        <v>192</v>
      </c>
      <c r="E62" s="38">
        <v>3965460</v>
      </c>
      <c r="F62" s="39" t="s">
        <v>30</v>
      </c>
      <c r="G62" s="38">
        <v>317237</v>
      </c>
      <c r="H62" s="38">
        <f t="shared" si="0"/>
        <v>4282697</v>
      </c>
      <c r="I62" s="37" t="s">
        <v>31</v>
      </c>
      <c r="J62" s="37" t="s">
        <v>32</v>
      </c>
    </row>
    <row r="63" spans="1:10" outlineLevel="1" x14ac:dyDescent="0.2">
      <c r="A63" s="36">
        <v>46028</v>
      </c>
      <c r="B63" s="37" t="s">
        <v>107</v>
      </c>
      <c r="C63" s="37" t="s">
        <v>131</v>
      </c>
      <c r="D63" s="37" t="s">
        <v>193</v>
      </c>
      <c r="E63" s="38">
        <v>3757110</v>
      </c>
      <c r="F63" s="39" t="s">
        <v>30</v>
      </c>
      <c r="G63" s="38">
        <v>300569</v>
      </c>
      <c r="H63" s="38">
        <f t="shared" si="0"/>
        <v>4057679</v>
      </c>
      <c r="I63" s="37" t="s">
        <v>31</v>
      </c>
      <c r="J63" s="37" t="s">
        <v>32</v>
      </c>
    </row>
    <row r="64" spans="1:10" outlineLevel="1" x14ac:dyDescent="0.2">
      <c r="A64" s="36">
        <v>46028</v>
      </c>
      <c r="B64" s="37" t="s">
        <v>108</v>
      </c>
      <c r="C64" s="37" t="s">
        <v>131</v>
      </c>
      <c r="D64" s="37" t="s">
        <v>194</v>
      </c>
      <c r="E64" s="38">
        <v>2167235</v>
      </c>
      <c r="F64" s="39" t="s">
        <v>30</v>
      </c>
      <c r="G64" s="38">
        <v>173379</v>
      </c>
      <c r="H64" s="38">
        <f t="shared" si="0"/>
        <v>2340614</v>
      </c>
      <c r="I64" s="37" t="s">
        <v>31</v>
      </c>
      <c r="J64" s="37" t="s">
        <v>32</v>
      </c>
    </row>
    <row r="65" spans="1:10" outlineLevel="1" x14ac:dyDescent="0.2">
      <c r="A65" s="36">
        <v>46028</v>
      </c>
      <c r="B65" s="37" t="s">
        <v>109</v>
      </c>
      <c r="C65" s="37" t="s">
        <v>131</v>
      </c>
      <c r="D65" s="37" t="s">
        <v>195</v>
      </c>
      <c r="E65" s="38">
        <v>3824410</v>
      </c>
      <c r="F65" s="39" t="s">
        <v>30</v>
      </c>
      <c r="G65" s="38">
        <v>305953</v>
      </c>
      <c r="H65" s="38">
        <f t="shared" si="0"/>
        <v>4130363</v>
      </c>
      <c r="I65" s="37" t="s">
        <v>31</v>
      </c>
      <c r="J65" s="37" t="s">
        <v>32</v>
      </c>
    </row>
    <row r="66" spans="1:10" outlineLevel="1" x14ac:dyDescent="0.2">
      <c r="A66" s="36">
        <v>46028</v>
      </c>
      <c r="B66" s="37" t="s">
        <v>110</v>
      </c>
      <c r="C66" s="37" t="s">
        <v>131</v>
      </c>
      <c r="D66" s="37" t="s">
        <v>196</v>
      </c>
      <c r="E66" s="38">
        <v>2332220</v>
      </c>
      <c r="F66" s="39" t="s">
        <v>30</v>
      </c>
      <c r="G66" s="38">
        <v>186578</v>
      </c>
      <c r="H66" s="38">
        <f t="shared" si="0"/>
        <v>2518798</v>
      </c>
      <c r="I66" s="37" t="s">
        <v>31</v>
      </c>
      <c r="J66" s="37" t="s">
        <v>32</v>
      </c>
    </row>
    <row r="67" spans="1:10" outlineLevel="1" x14ac:dyDescent="0.2">
      <c r="A67" s="36">
        <v>46028</v>
      </c>
      <c r="B67" s="37" t="s">
        <v>111</v>
      </c>
      <c r="C67" s="37" t="s">
        <v>131</v>
      </c>
      <c r="D67" s="37" t="s">
        <v>197</v>
      </c>
      <c r="E67" s="38">
        <v>6325385</v>
      </c>
      <c r="F67" s="39" t="s">
        <v>30</v>
      </c>
      <c r="G67" s="38">
        <v>506031</v>
      </c>
      <c r="H67" s="38">
        <f t="shared" si="0"/>
        <v>6831416</v>
      </c>
      <c r="I67" s="37" t="s">
        <v>31</v>
      </c>
      <c r="J67" s="37" t="s">
        <v>32</v>
      </c>
    </row>
    <row r="68" spans="1:10" outlineLevel="1" x14ac:dyDescent="0.2">
      <c r="A68" s="36">
        <v>46025</v>
      </c>
      <c r="B68" s="37" t="s">
        <v>112</v>
      </c>
      <c r="C68" s="37" t="s">
        <v>131</v>
      </c>
      <c r="D68" s="37" t="s">
        <v>198</v>
      </c>
      <c r="E68" s="38">
        <v>1468640</v>
      </c>
      <c r="F68" s="39" t="s">
        <v>30</v>
      </c>
      <c r="G68" s="38">
        <v>117491</v>
      </c>
      <c r="H68" s="38">
        <f t="shared" si="0"/>
        <v>1586131</v>
      </c>
      <c r="I68" s="37" t="s">
        <v>31</v>
      </c>
      <c r="J68" s="37" t="s">
        <v>32</v>
      </c>
    </row>
    <row r="69" spans="1:10" outlineLevel="1" x14ac:dyDescent="0.2">
      <c r="A69" s="36">
        <v>46025</v>
      </c>
      <c r="B69" s="37" t="s">
        <v>113</v>
      </c>
      <c r="C69" s="37" t="s">
        <v>131</v>
      </c>
      <c r="D69" s="37" t="s">
        <v>199</v>
      </c>
      <c r="E69" s="38">
        <v>911760</v>
      </c>
      <c r="F69" s="39" t="s">
        <v>30</v>
      </c>
      <c r="G69" s="38">
        <v>72941</v>
      </c>
      <c r="H69" s="38">
        <f t="shared" si="0"/>
        <v>984701</v>
      </c>
      <c r="I69" s="37" t="s">
        <v>31</v>
      </c>
      <c r="J69" s="37" t="s">
        <v>32</v>
      </c>
    </row>
    <row r="70" spans="1:10" outlineLevel="1" x14ac:dyDescent="0.2">
      <c r="A70" s="36">
        <v>46024</v>
      </c>
      <c r="B70" s="37" t="s">
        <v>114</v>
      </c>
      <c r="C70" s="37" t="s">
        <v>133</v>
      </c>
      <c r="D70" s="37" t="s">
        <v>200</v>
      </c>
      <c r="E70" s="38">
        <v>911760</v>
      </c>
      <c r="F70" s="39" t="s">
        <v>30</v>
      </c>
      <c r="G70" s="38">
        <v>72941</v>
      </c>
      <c r="H70" s="38">
        <f t="shared" si="0"/>
        <v>984701</v>
      </c>
      <c r="I70" s="37" t="s">
        <v>31</v>
      </c>
      <c r="J70" s="37" t="s">
        <v>32</v>
      </c>
    </row>
    <row r="71" spans="1:10" outlineLevel="1" x14ac:dyDescent="0.2">
      <c r="A71" s="36">
        <v>46024</v>
      </c>
      <c r="B71" s="37" t="s">
        <v>115</v>
      </c>
      <c r="C71" s="37" t="s">
        <v>133</v>
      </c>
      <c r="D71" s="37" t="s">
        <v>201</v>
      </c>
      <c r="E71" s="38">
        <v>911760</v>
      </c>
      <c r="F71" s="39" t="s">
        <v>30</v>
      </c>
      <c r="G71" s="38">
        <v>72941</v>
      </c>
      <c r="H71" s="38">
        <f t="shared" si="0"/>
        <v>984701</v>
      </c>
      <c r="I71" s="37" t="s">
        <v>31</v>
      </c>
      <c r="J71" s="37" t="s">
        <v>32</v>
      </c>
    </row>
    <row r="72" spans="1:10" outlineLevel="1" x14ac:dyDescent="0.2">
      <c r="A72" s="36">
        <v>46024</v>
      </c>
      <c r="B72" s="37" t="s">
        <v>116</v>
      </c>
      <c r="C72" s="37" t="s">
        <v>133</v>
      </c>
      <c r="D72" s="37" t="s">
        <v>202</v>
      </c>
      <c r="E72" s="38">
        <v>2496680</v>
      </c>
      <c r="F72" s="39" t="s">
        <v>30</v>
      </c>
      <c r="G72" s="38">
        <v>199734</v>
      </c>
      <c r="H72" s="38">
        <f t="shared" si="0"/>
        <v>2696414</v>
      </c>
      <c r="I72" s="37" t="s">
        <v>31</v>
      </c>
      <c r="J72" s="37" t="s">
        <v>32</v>
      </c>
    </row>
    <row r="73" spans="1:10" outlineLevel="1" x14ac:dyDescent="0.2">
      <c r="A73" s="36">
        <v>46024</v>
      </c>
      <c r="B73" s="37" t="s">
        <v>33</v>
      </c>
      <c r="C73" s="37" t="s">
        <v>131</v>
      </c>
      <c r="D73" s="37" t="s">
        <v>203</v>
      </c>
      <c r="E73" s="38">
        <v>2818750</v>
      </c>
      <c r="F73" s="39" t="s">
        <v>30</v>
      </c>
      <c r="G73" s="38">
        <v>225500</v>
      </c>
      <c r="H73" s="38">
        <f t="shared" si="0"/>
        <v>3044250</v>
      </c>
      <c r="I73" s="37" t="s">
        <v>31</v>
      </c>
      <c r="J73" s="37" t="s">
        <v>32</v>
      </c>
    </row>
    <row r="74" spans="1:10" outlineLevel="1" x14ac:dyDescent="0.2">
      <c r="A74" s="36">
        <v>46024</v>
      </c>
      <c r="B74" s="37" t="s">
        <v>117</v>
      </c>
      <c r="C74" s="37" t="s">
        <v>131</v>
      </c>
      <c r="D74" s="37" t="s">
        <v>204</v>
      </c>
      <c r="E74" s="38">
        <v>4030790</v>
      </c>
      <c r="F74" s="39" t="s">
        <v>30</v>
      </c>
      <c r="G74" s="38">
        <v>322463</v>
      </c>
      <c r="H74" s="38">
        <f t="shared" si="0"/>
        <v>4353253</v>
      </c>
      <c r="I74" s="37" t="s">
        <v>31</v>
      </c>
      <c r="J74" s="37" t="s">
        <v>32</v>
      </c>
    </row>
    <row r="75" spans="1:10" outlineLevel="1" x14ac:dyDescent="0.2">
      <c r="A75" s="36">
        <v>46024</v>
      </c>
      <c r="B75" s="37" t="s">
        <v>118</v>
      </c>
      <c r="C75" s="37" t="s">
        <v>131</v>
      </c>
      <c r="D75" s="37" t="s">
        <v>205</v>
      </c>
      <c r="E75" s="38">
        <v>5842230</v>
      </c>
      <c r="F75" s="39" t="s">
        <v>30</v>
      </c>
      <c r="G75" s="38">
        <v>467378</v>
      </c>
      <c r="H75" s="38">
        <f t="shared" si="0"/>
        <v>6309608</v>
      </c>
      <c r="I75" s="37" t="s">
        <v>31</v>
      </c>
      <c r="J75" s="37" t="s">
        <v>32</v>
      </c>
    </row>
    <row r="76" spans="1:10" outlineLevel="1" x14ac:dyDescent="0.2">
      <c r="A76" s="36">
        <v>46024</v>
      </c>
      <c r="B76" s="37" t="s">
        <v>119</v>
      </c>
      <c r="C76" s="37" t="s">
        <v>131</v>
      </c>
      <c r="D76" s="37" t="s">
        <v>206</v>
      </c>
      <c r="E76" s="38">
        <v>3825680</v>
      </c>
      <c r="F76" s="39" t="s">
        <v>30</v>
      </c>
      <c r="G76" s="38">
        <v>306054</v>
      </c>
      <c r="H76" s="38">
        <f t="shared" si="0"/>
        <v>4131734</v>
      </c>
      <c r="I76" s="37" t="s">
        <v>31</v>
      </c>
      <c r="J76" s="37" t="s">
        <v>32</v>
      </c>
    </row>
    <row r="77" spans="1:10" outlineLevel="1" x14ac:dyDescent="0.2">
      <c r="A77" s="36">
        <v>46024</v>
      </c>
      <c r="B77" s="37" t="s">
        <v>120</v>
      </c>
      <c r="C77" s="37" t="s">
        <v>131</v>
      </c>
      <c r="D77" s="37" t="s">
        <v>207</v>
      </c>
      <c r="E77" s="38">
        <v>2864680</v>
      </c>
      <c r="F77" s="39" t="s">
        <v>30</v>
      </c>
      <c r="G77" s="38">
        <v>229174</v>
      </c>
      <c r="H77" s="38">
        <f t="shared" si="0"/>
        <v>3093854</v>
      </c>
      <c r="I77" s="37" t="s">
        <v>31</v>
      </c>
      <c r="J77" s="37" t="s">
        <v>32</v>
      </c>
    </row>
    <row r="78" spans="1:10" outlineLevel="1" x14ac:dyDescent="0.2">
      <c r="A78" s="42">
        <v>46048</v>
      </c>
      <c r="B78" s="37" t="s">
        <v>121</v>
      </c>
      <c r="C78" s="37"/>
      <c r="D78" s="37" t="s">
        <v>208</v>
      </c>
      <c r="E78" s="38">
        <v>-666348</v>
      </c>
      <c r="F78" s="39" t="s">
        <v>30</v>
      </c>
      <c r="G78" s="38">
        <v>-53308</v>
      </c>
      <c r="H78" s="38">
        <f t="shared" si="0"/>
        <v>-719656</v>
      </c>
      <c r="I78" s="37" t="s">
        <v>31</v>
      </c>
      <c r="J78" s="37" t="s">
        <v>32</v>
      </c>
    </row>
    <row r="79" spans="1:10" outlineLevel="1" x14ac:dyDescent="0.2">
      <c r="A79" s="42">
        <v>46043</v>
      </c>
      <c r="B79" s="37" t="s">
        <v>122</v>
      </c>
      <c r="C79" s="37"/>
      <c r="D79" s="37" t="s">
        <v>209</v>
      </c>
      <c r="E79" s="38">
        <v>-425304</v>
      </c>
      <c r="F79" s="39" t="s">
        <v>30</v>
      </c>
      <c r="G79" s="38">
        <v>-34024</v>
      </c>
      <c r="H79" s="38">
        <f t="shared" si="0"/>
        <v>-459328</v>
      </c>
      <c r="I79" s="37" t="s">
        <v>31</v>
      </c>
      <c r="J79" s="37" t="s">
        <v>32</v>
      </c>
    </row>
    <row r="80" spans="1:10" outlineLevel="1" x14ac:dyDescent="0.2">
      <c r="A80" s="42">
        <v>46041</v>
      </c>
      <c r="B80" s="37" t="s">
        <v>123</v>
      </c>
      <c r="C80" s="37"/>
      <c r="D80" s="37" t="s">
        <v>210</v>
      </c>
      <c r="E80" s="38">
        <v>-325222</v>
      </c>
      <c r="F80" s="39" t="s">
        <v>30</v>
      </c>
      <c r="G80" s="38">
        <v>-26018</v>
      </c>
      <c r="H80" s="38">
        <f t="shared" si="0"/>
        <v>-351240</v>
      </c>
      <c r="I80" s="37" t="s">
        <v>31</v>
      </c>
      <c r="J80" s="37" t="s">
        <v>32</v>
      </c>
    </row>
    <row r="81" spans="1:10" outlineLevel="1" x14ac:dyDescent="0.2">
      <c r="A81" s="42">
        <v>46041</v>
      </c>
      <c r="B81" s="37" t="s">
        <v>124</v>
      </c>
      <c r="C81" s="37"/>
      <c r="D81" s="37" t="s">
        <v>211</v>
      </c>
      <c r="E81" s="38">
        <v>-92000</v>
      </c>
      <c r="F81" s="39" t="s">
        <v>30</v>
      </c>
      <c r="G81" s="38">
        <v>-7360</v>
      </c>
      <c r="H81" s="38">
        <f t="shared" si="0"/>
        <v>-99360</v>
      </c>
      <c r="I81" s="37" t="s">
        <v>31</v>
      </c>
      <c r="J81" s="37" t="s">
        <v>32</v>
      </c>
    </row>
    <row r="82" spans="1:10" outlineLevel="1" x14ac:dyDescent="0.2">
      <c r="A82" s="42">
        <v>46041</v>
      </c>
      <c r="B82" s="37" t="s">
        <v>125</v>
      </c>
      <c r="C82" s="37"/>
      <c r="D82" s="37" t="s">
        <v>212</v>
      </c>
      <c r="E82" s="38">
        <v>-222116</v>
      </c>
      <c r="F82" s="39" t="s">
        <v>30</v>
      </c>
      <c r="G82" s="38">
        <v>-17769</v>
      </c>
      <c r="H82" s="38">
        <f t="shared" si="0"/>
        <v>-239885</v>
      </c>
      <c r="I82" s="37" t="s">
        <v>31</v>
      </c>
      <c r="J82" s="37" t="s">
        <v>32</v>
      </c>
    </row>
    <row r="83" spans="1:10" outlineLevel="1" x14ac:dyDescent="0.2">
      <c r="A83" s="42">
        <v>46036</v>
      </c>
      <c r="B83" s="37" t="s">
        <v>126</v>
      </c>
      <c r="C83" s="37"/>
      <c r="D83" s="37" t="s">
        <v>213</v>
      </c>
      <c r="E83" s="38">
        <v>-159856</v>
      </c>
      <c r="F83" s="39" t="s">
        <v>30</v>
      </c>
      <c r="G83" s="38">
        <v>-12788</v>
      </c>
      <c r="H83" s="38">
        <f t="shared" si="0"/>
        <v>-172644</v>
      </c>
      <c r="I83" s="37" t="s">
        <v>31</v>
      </c>
      <c r="J83" s="37" t="s">
        <v>32</v>
      </c>
    </row>
    <row r="84" spans="1:10" outlineLevel="1" x14ac:dyDescent="0.2">
      <c r="A84" s="42">
        <v>46034</v>
      </c>
      <c r="B84" s="37" t="s">
        <v>127</v>
      </c>
      <c r="C84" s="37"/>
      <c r="D84" s="37" t="s">
        <v>214</v>
      </c>
      <c r="E84" s="38">
        <v>-1057290</v>
      </c>
      <c r="F84" s="39" t="s">
        <v>30</v>
      </c>
      <c r="G84" s="38">
        <v>-84583</v>
      </c>
      <c r="H84" s="38">
        <f t="shared" si="0"/>
        <v>-1141873</v>
      </c>
      <c r="I84" s="37" t="s">
        <v>31</v>
      </c>
      <c r="J84" s="37" t="s">
        <v>32</v>
      </c>
    </row>
    <row r="85" spans="1:10" outlineLevel="1" x14ac:dyDescent="0.2">
      <c r="A85" s="42">
        <v>46030</v>
      </c>
      <c r="B85" s="37" t="s">
        <v>128</v>
      </c>
      <c r="C85" s="37"/>
      <c r="D85" s="37" t="s">
        <v>215</v>
      </c>
      <c r="E85" s="38">
        <v>-277975</v>
      </c>
      <c r="F85" s="39" t="s">
        <v>30</v>
      </c>
      <c r="G85" s="38">
        <v>-22238</v>
      </c>
      <c r="H85" s="38">
        <f t="shared" si="0"/>
        <v>-300213</v>
      </c>
      <c r="I85" s="37" t="s">
        <v>31</v>
      </c>
      <c r="J85" s="37" t="s">
        <v>32</v>
      </c>
    </row>
    <row r="86" spans="1:10" outlineLevel="1" x14ac:dyDescent="0.2">
      <c r="A86" s="42">
        <v>46026</v>
      </c>
      <c r="B86" s="37" t="s">
        <v>129</v>
      </c>
      <c r="C86" s="37"/>
      <c r="D86" s="37" t="s">
        <v>216</v>
      </c>
      <c r="E86" s="38">
        <v>-1111900</v>
      </c>
      <c r="F86" s="39" t="s">
        <v>30</v>
      </c>
      <c r="G86" s="38">
        <v>-88952</v>
      </c>
      <c r="H86" s="38">
        <f t="shared" si="0"/>
        <v>-1200852</v>
      </c>
      <c r="I86" s="37" t="s">
        <v>31</v>
      </c>
      <c r="J86" s="37" t="s">
        <v>32</v>
      </c>
    </row>
    <row r="87" spans="1:10" outlineLevel="1" x14ac:dyDescent="0.2">
      <c r="A87" s="42">
        <v>46026</v>
      </c>
      <c r="B87" s="37" t="s">
        <v>100</v>
      </c>
      <c r="C87" s="37"/>
      <c r="D87" s="37" t="s">
        <v>216</v>
      </c>
      <c r="E87" s="38">
        <v>-666348</v>
      </c>
      <c r="F87" s="39" t="s">
        <v>30</v>
      </c>
      <c r="G87" s="38">
        <v>-53308</v>
      </c>
      <c r="H87" s="38">
        <f t="shared" si="0"/>
        <v>-719656</v>
      </c>
      <c r="I87" s="37" t="s">
        <v>31</v>
      </c>
      <c r="J87" s="37" t="s">
        <v>32</v>
      </c>
    </row>
    <row r="88" spans="1:10" outlineLevel="1" x14ac:dyDescent="0.2">
      <c r="A88" s="42">
        <v>46051</v>
      </c>
      <c r="B88" s="37" t="s">
        <v>130</v>
      </c>
      <c r="C88" s="37"/>
      <c r="D88" s="37" t="s">
        <v>217</v>
      </c>
      <c r="E88" s="38">
        <v>-85992136</v>
      </c>
      <c r="F88" s="39" t="s">
        <v>30</v>
      </c>
      <c r="G88" s="38">
        <v>-6879371</v>
      </c>
      <c r="H88" s="38">
        <f t="shared" si="0"/>
        <v>-92871507</v>
      </c>
      <c r="I88" s="37" t="s">
        <v>31</v>
      </c>
      <c r="J88" s="37" t="s">
        <v>32</v>
      </c>
    </row>
    <row r="90" spans="1:10" x14ac:dyDescent="0.2">
      <c r="G90" s="38">
        <f>+SUBTOTAL(9,H:H)</f>
        <v>699885143</v>
      </c>
    </row>
    <row r="95" spans="1:10" s="41" customFormat="1" x14ac:dyDescent="0.2">
      <c r="A95" s="40"/>
      <c r="B95"/>
      <c r="C95"/>
      <c r="D95"/>
      <c r="F95"/>
      <c r="G95" s="41">
        <f>-G90</f>
        <v>-699885143</v>
      </c>
      <c r="I95"/>
      <c r="J9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2"/>
  <sheetViews>
    <sheetView workbookViewId="0"/>
  </sheetViews>
  <sheetFormatPr defaultRowHeight="14.25" x14ac:dyDescent="0.2"/>
  <cols>
    <col min="2" max="2" width="11" bestFit="1" customWidth="1"/>
    <col min="4" max="4" width="75.625" bestFit="1" customWidth="1"/>
    <col min="8" max="8" width="9.375" bestFit="1" customWidth="1"/>
    <col min="9" max="9" width="16.625" bestFit="1" customWidth="1"/>
  </cols>
  <sheetData>
    <row r="1" spans="1:11" ht="31.5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  <c r="K1" s="43" t="s">
        <v>218</v>
      </c>
    </row>
    <row r="2" spans="1:11" x14ac:dyDescent="0.2">
      <c r="A2" s="36">
        <v>46055</v>
      </c>
      <c r="B2" s="37">
        <v>8342</v>
      </c>
      <c r="C2" s="37" t="s">
        <v>131</v>
      </c>
      <c r="D2" s="37" t="s">
        <v>231</v>
      </c>
      <c r="E2" s="38">
        <v>99506938</v>
      </c>
      <c r="F2" s="39" t="s">
        <v>30</v>
      </c>
      <c r="G2" s="38">
        <v>7960555</v>
      </c>
      <c r="H2" s="38">
        <f>+E2+G2</f>
        <v>107467493</v>
      </c>
      <c r="I2" s="37" t="s">
        <v>31</v>
      </c>
      <c r="J2" s="37" t="s">
        <v>32</v>
      </c>
      <c r="K2" s="36">
        <v>46103</v>
      </c>
    </row>
    <row r="3" spans="1:11" x14ac:dyDescent="0.2">
      <c r="A3" s="36">
        <v>46055</v>
      </c>
      <c r="B3" s="37">
        <v>8327</v>
      </c>
      <c r="C3" s="37" t="s">
        <v>131</v>
      </c>
      <c r="D3" s="37" t="s">
        <v>134</v>
      </c>
      <c r="E3" s="38">
        <v>115817861</v>
      </c>
      <c r="F3" s="39" t="s">
        <v>30</v>
      </c>
      <c r="G3" s="38">
        <v>9265429</v>
      </c>
      <c r="H3" s="38">
        <f t="shared" ref="H3:H61" si="0">+E3+G3</f>
        <v>125083290</v>
      </c>
      <c r="I3" s="37" t="s">
        <v>31</v>
      </c>
      <c r="J3" s="37" t="s">
        <v>32</v>
      </c>
      <c r="K3" s="36">
        <v>46103</v>
      </c>
    </row>
    <row r="4" spans="1:11" x14ac:dyDescent="0.2">
      <c r="A4" s="36">
        <v>46058</v>
      </c>
      <c r="B4" s="37">
        <v>9372</v>
      </c>
      <c r="C4" s="37" t="s">
        <v>131</v>
      </c>
      <c r="D4" s="37" t="s">
        <v>232</v>
      </c>
      <c r="E4" s="38">
        <v>113215610</v>
      </c>
      <c r="F4" s="39" t="s">
        <v>30</v>
      </c>
      <c r="G4" s="38">
        <v>9057249</v>
      </c>
      <c r="H4" s="38">
        <f t="shared" si="0"/>
        <v>122272859</v>
      </c>
      <c r="I4" s="37" t="s">
        <v>31</v>
      </c>
      <c r="J4" s="37" t="s">
        <v>32</v>
      </c>
      <c r="K4" s="36">
        <v>46106</v>
      </c>
    </row>
    <row r="5" spans="1:11" x14ac:dyDescent="0.2">
      <c r="A5" s="36">
        <v>46058</v>
      </c>
      <c r="B5" s="37">
        <v>9373</v>
      </c>
      <c r="C5" s="37" t="s">
        <v>131</v>
      </c>
      <c r="D5" s="37" t="s">
        <v>233</v>
      </c>
      <c r="E5" s="38">
        <v>5714030</v>
      </c>
      <c r="F5" s="39" t="s">
        <v>30</v>
      </c>
      <c r="G5" s="38">
        <v>457122</v>
      </c>
      <c r="H5" s="38">
        <f t="shared" si="0"/>
        <v>6171152</v>
      </c>
      <c r="I5" s="37" t="s">
        <v>31</v>
      </c>
      <c r="J5" s="37" t="s">
        <v>32</v>
      </c>
      <c r="K5" s="36">
        <v>46106</v>
      </c>
    </row>
    <row r="6" spans="1:11" x14ac:dyDescent="0.2">
      <c r="A6" s="36">
        <v>46058</v>
      </c>
      <c r="B6" s="37">
        <v>9371</v>
      </c>
      <c r="C6" s="37" t="s">
        <v>131</v>
      </c>
      <c r="D6" s="37" t="s">
        <v>134</v>
      </c>
      <c r="E6" s="38">
        <v>215088550</v>
      </c>
      <c r="F6" s="39" t="s">
        <v>30</v>
      </c>
      <c r="G6" s="38">
        <v>17207084</v>
      </c>
      <c r="H6" s="38">
        <f t="shared" si="0"/>
        <v>232295634</v>
      </c>
      <c r="I6" s="37" t="s">
        <v>31</v>
      </c>
      <c r="J6" s="37" t="s">
        <v>32</v>
      </c>
      <c r="K6" s="36">
        <v>46106</v>
      </c>
    </row>
    <row r="7" spans="1:11" x14ac:dyDescent="0.2">
      <c r="A7" s="36">
        <v>46062</v>
      </c>
      <c r="B7" s="37">
        <v>10458</v>
      </c>
      <c r="C7" s="37" t="s">
        <v>131</v>
      </c>
      <c r="D7" s="37" t="s">
        <v>234</v>
      </c>
      <c r="E7" s="38">
        <v>147057395</v>
      </c>
      <c r="F7" s="39" t="s">
        <v>30</v>
      </c>
      <c r="G7" s="38">
        <v>11764592</v>
      </c>
      <c r="H7" s="38">
        <f t="shared" si="0"/>
        <v>158821987</v>
      </c>
      <c r="I7" s="37" t="s">
        <v>31</v>
      </c>
      <c r="J7" s="37" t="s">
        <v>32</v>
      </c>
      <c r="K7" s="36">
        <v>46110</v>
      </c>
    </row>
    <row r="8" spans="1:11" x14ac:dyDescent="0.2">
      <c r="A8" s="36">
        <v>46062</v>
      </c>
      <c r="B8" s="37">
        <v>10459</v>
      </c>
      <c r="C8" s="37" t="s">
        <v>131</v>
      </c>
      <c r="D8" s="37" t="s">
        <v>235</v>
      </c>
      <c r="E8" s="38">
        <v>2226315</v>
      </c>
      <c r="F8" s="39" t="s">
        <v>30</v>
      </c>
      <c r="G8" s="38">
        <v>178105</v>
      </c>
      <c r="H8" s="38">
        <f t="shared" si="0"/>
        <v>2404420</v>
      </c>
      <c r="I8" s="37" t="s">
        <v>31</v>
      </c>
      <c r="J8" s="37" t="s">
        <v>32</v>
      </c>
      <c r="K8" s="36">
        <v>46110</v>
      </c>
    </row>
    <row r="9" spans="1:11" x14ac:dyDescent="0.2">
      <c r="A9" s="36">
        <v>46062</v>
      </c>
      <c r="B9" s="37">
        <v>10460</v>
      </c>
      <c r="C9" s="37" t="s">
        <v>131</v>
      </c>
      <c r="D9" s="37" t="s">
        <v>236</v>
      </c>
      <c r="E9" s="38">
        <v>106752020</v>
      </c>
      <c r="F9" s="39" t="s">
        <v>30</v>
      </c>
      <c r="G9" s="38">
        <v>8540162</v>
      </c>
      <c r="H9" s="38">
        <f t="shared" si="0"/>
        <v>115292182</v>
      </c>
      <c r="I9" s="37" t="s">
        <v>31</v>
      </c>
      <c r="J9" s="37" t="s">
        <v>32</v>
      </c>
      <c r="K9" s="36">
        <v>46110</v>
      </c>
    </row>
    <row r="10" spans="1:11" x14ac:dyDescent="0.2">
      <c r="A10" s="36">
        <v>46065</v>
      </c>
      <c r="B10" s="37">
        <v>10837</v>
      </c>
      <c r="C10" s="37" t="s">
        <v>131</v>
      </c>
      <c r="D10" s="37" t="s">
        <v>237</v>
      </c>
      <c r="E10" s="38">
        <v>47697582</v>
      </c>
      <c r="F10" s="39" t="s">
        <v>30</v>
      </c>
      <c r="G10" s="38">
        <v>3815807</v>
      </c>
      <c r="H10" s="38">
        <f t="shared" si="0"/>
        <v>51513389</v>
      </c>
      <c r="I10" s="37" t="s">
        <v>31</v>
      </c>
      <c r="J10" s="37" t="s">
        <v>32</v>
      </c>
      <c r="K10" s="36">
        <v>46113</v>
      </c>
    </row>
    <row r="11" spans="1:11" x14ac:dyDescent="0.2">
      <c r="A11" s="36">
        <v>46065</v>
      </c>
      <c r="B11" s="37">
        <v>10857</v>
      </c>
      <c r="C11" s="37" t="s">
        <v>131</v>
      </c>
      <c r="D11" s="37" t="s">
        <v>134</v>
      </c>
      <c r="E11" s="38">
        <v>162066171</v>
      </c>
      <c r="F11" s="39" t="s">
        <v>30</v>
      </c>
      <c r="G11" s="38">
        <v>12965294</v>
      </c>
      <c r="H11" s="38">
        <f t="shared" si="0"/>
        <v>175031465</v>
      </c>
      <c r="I11" s="37" t="s">
        <v>31</v>
      </c>
      <c r="J11" s="37" t="s">
        <v>32</v>
      </c>
      <c r="K11" s="36">
        <v>46113</v>
      </c>
    </row>
    <row r="12" spans="1:11" x14ac:dyDescent="0.2">
      <c r="A12" s="36">
        <v>46079</v>
      </c>
      <c r="B12" s="37">
        <v>13245</v>
      </c>
      <c r="C12" s="37" t="s">
        <v>131</v>
      </c>
      <c r="D12" s="37" t="s">
        <v>238</v>
      </c>
      <c r="E12" s="38">
        <v>109025616</v>
      </c>
      <c r="F12" s="39" t="s">
        <v>30</v>
      </c>
      <c r="G12" s="38">
        <v>8722049</v>
      </c>
      <c r="H12" s="38">
        <f t="shared" si="0"/>
        <v>117747665</v>
      </c>
      <c r="I12" s="37" t="s">
        <v>31</v>
      </c>
      <c r="J12" s="37" t="s">
        <v>32</v>
      </c>
      <c r="K12" s="36">
        <v>46127</v>
      </c>
    </row>
    <row r="13" spans="1:11" x14ac:dyDescent="0.2">
      <c r="A13" s="36">
        <v>46079</v>
      </c>
      <c r="B13" s="37">
        <v>13310</v>
      </c>
      <c r="C13" s="37" t="s">
        <v>131</v>
      </c>
      <c r="D13" s="37" t="s">
        <v>134</v>
      </c>
      <c r="E13" s="38">
        <v>57936676</v>
      </c>
      <c r="F13" s="39" t="s">
        <v>30</v>
      </c>
      <c r="G13" s="38">
        <v>4634934</v>
      </c>
      <c r="H13" s="38">
        <f t="shared" si="0"/>
        <v>62571610</v>
      </c>
      <c r="I13" s="37" t="s">
        <v>31</v>
      </c>
      <c r="J13" s="37" t="s">
        <v>32</v>
      </c>
      <c r="K13" s="36">
        <v>46127</v>
      </c>
    </row>
    <row r="14" spans="1:11" x14ac:dyDescent="0.2">
      <c r="A14" s="36">
        <v>46066</v>
      </c>
      <c r="B14" s="37">
        <v>243</v>
      </c>
      <c r="C14" s="37"/>
      <c r="D14" s="37" t="s">
        <v>257</v>
      </c>
      <c r="E14" s="38">
        <v>0</v>
      </c>
      <c r="F14" s="39" t="s">
        <v>30</v>
      </c>
      <c r="G14" s="38">
        <v>-2314325</v>
      </c>
      <c r="H14" s="38">
        <f t="shared" si="0"/>
        <v>-2314325</v>
      </c>
      <c r="I14" s="37" t="s">
        <v>31</v>
      </c>
      <c r="J14" s="37" t="s">
        <v>32</v>
      </c>
      <c r="K14" s="36">
        <v>46114</v>
      </c>
    </row>
    <row r="15" spans="1:11" x14ac:dyDescent="0.2">
      <c r="A15" s="36">
        <v>46083</v>
      </c>
      <c r="B15" s="37">
        <v>14601</v>
      </c>
      <c r="C15" s="37" t="s">
        <v>131</v>
      </c>
      <c r="D15" s="37" t="s">
        <v>277</v>
      </c>
      <c r="E15" s="38">
        <v>11324138</v>
      </c>
      <c r="F15" s="39" t="s">
        <v>30</v>
      </c>
      <c r="G15" s="38">
        <v>905931</v>
      </c>
      <c r="H15" s="38">
        <f t="shared" si="0"/>
        <v>12230069</v>
      </c>
      <c r="I15" s="37" t="s">
        <v>31</v>
      </c>
      <c r="J15" s="37" t="s">
        <v>32</v>
      </c>
      <c r="K15" s="36">
        <v>46131</v>
      </c>
    </row>
    <row r="16" spans="1:11" x14ac:dyDescent="0.2">
      <c r="A16" s="36">
        <v>46083</v>
      </c>
      <c r="B16" s="37">
        <v>14602</v>
      </c>
      <c r="C16" s="37" t="s">
        <v>131</v>
      </c>
      <c r="D16" s="37" t="s">
        <v>134</v>
      </c>
      <c r="E16" s="38">
        <v>19908680</v>
      </c>
      <c r="F16" s="39" t="s">
        <v>30</v>
      </c>
      <c r="G16" s="38">
        <v>1592694</v>
      </c>
      <c r="H16" s="38">
        <f t="shared" si="0"/>
        <v>21501374</v>
      </c>
      <c r="I16" s="37" t="s">
        <v>31</v>
      </c>
      <c r="J16" s="37" t="s">
        <v>32</v>
      </c>
      <c r="K16" s="36">
        <v>46131</v>
      </c>
    </row>
    <row r="17" spans="1:11" x14ac:dyDescent="0.2">
      <c r="A17" s="36">
        <v>46085</v>
      </c>
      <c r="B17" s="37">
        <v>15569</v>
      </c>
      <c r="C17" s="37" t="s">
        <v>131</v>
      </c>
      <c r="D17" s="37" t="s">
        <v>278</v>
      </c>
      <c r="E17" s="38">
        <v>45465776</v>
      </c>
      <c r="F17" s="39" t="s">
        <v>30</v>
      </c>
      <c r="G17" s="38">
        <v>3637262</v>
      </c>
      <c r="H17" s="38">
        <f t="shared" si="0"/>
        <v>49103038</v>
      </c>
      <c r="I17" s="37" t="s">
        <v>31</v>
      </c>
      <c r="J17" s="37" t="s">
        <v>32</v>
      </c>
      <c r="K17" s="36">
        <v>46133</v>
      </c>
    </row>
    <row r="18" spans="1:11" x14ac:dyDescent="0.2">
      <c r="A18" s="36">
        <v>46086</v>
      </c>
      <c r="B18" s="37">
        <v>15587</v>
      </c>
      <c r="C18" s="37" t="s">
        <v>131</v>
      </c>
      <c r="D18" s="37" t="s">
        <v>134</v>
      </c>
      <c r="E18" s="38">
        <v>64103708</v>
      </c>
      <c r="F18" s="39" t="s">
        <v>30</v>
      </c>
      <c r="G18" s="38">
        <v>5128297</v>
      </c>
      <c r="H18" s="38">
        <f t="shared" si="0"/>
        <v>69232005</v>
      </c>
      <c r="I18" s="37" t="s">
        <v>31</v>
      </c>
      <c r="J18" s="37" t="s">
        <v>32</v>
      </c>
      <c r="K18" s="36">
        <v>46134</v>
      </c>
    </row>
    <row r="19" spans="1:11" x14ac:dyDescent="0.2">
      <c r="A19" s="36">
        <v>46088</v>
      </c>
      <c r="B19" s="37">
        <v>16307</v>
      </c>
      <c r="C19" s="37" t="s">
        <v>131</v>
      </c>
      <c r="D19" s="37" t="s">
        <v>279</v>
      </c>
      <c r="E19" s="38">
        <v>23127756</v>
      </c>
      <c r="F19" s="39" t="s">
        <v>30</v>
      </c>
      <c r="G19" s="38">
        <v>1850220</v>
      </c>
      <c r="H19" s="38">
        <f t="shared" si="0"/>
        <v>24977976</v>
      </c>
      <c r="I19" s="37" t="s">
        <v>31</v>
      </c>
      <c r="J19" s="37" t="s">
        <v>32</v>
      </c>
      <c r="K19" s="36">
        <v>46136</v>
      </c>
    </row>
    <row r="20" spans="1:11" x14ac:dyDescent="0.2">
      <c r="A20" s="36">
        <v>46090</v>
      </c>
      <c r="B20" s="37">
        <v>16319</v>
      </c>
      <c r="C20" s="37" t="s">
        <v>131</v>
      </c>
      <c r="D20" s="37" t="s">
        <v>134</v>
      </c>
      <c r="E20" s="38">
        <v>5817134</v>
      </c>
      <c r="F20" s="39" t="s">
        <v>30</v>
      </c>
      <c r="G20" s="38">
        <v>465371</v>
      </c>
      <c r="H20" s="38">
        <f t="shared" si="0"/>
        <v>6282505</v>
      </c>
      <c r="I20" s="37" t="s">
        <v>31</v>
      </c>
      <c r="J20" s="37" t="s">
        <v>32</v>
      </c>
      <c r="K20" s="36">
        <v>46138</v>
      </c>
    </row>
    <row r="21" spans="1:11" x14ac:dyDescent="0.2">
      <c r="A21" s="36">
        <v>46093</v>
      </c>
      <c r="B21" s="37">
        <v>18429</v>
      </c>
      <c r="C21" s="37" t="s">
        <v>131</v>
      </c>
      <c r="D21" s="37" t="s">
        <v>280</v>
      </c>
      <c r="E21" s="38">
        <v>26873026</v>
      </c>
      <c r="F21" s="39" t="s">
        <v>30</v>
      </c>
      <c r="G21" s="38">
        <v>2149842</v>
      </c>
      <c r="H21" s="38">
        <f t="shared" si="0"/>
        <v>29022868</v>
      </c>
      <c r="I21" s="37" t="s">
        <v>31</v>
      </c>
      <c r="J21" s="37" t="s">
        <v>32</v>
      </c>
      <c r="K21" s="36">
        <v>46141</v>
      </c>
    </row>
    <row r="22" spans="1:11" x14ac:dyDescent="0.2">
      <c r="A22" s="36">
        <v>46093</v>
      </c>
      <c r="B22" s="37">
        <v>18436</v>
      </c>
      <c r="C22" s="37" t="s">
        <v>131</v>
      </c>
      <c r="D22" s="37" t="s">
        <v>134</v>
      </c>
      <c r="E22" s="38">
        <v>28677264</v>
      </c>
      <c r="F22" s="39" t="s">
        <v>30</v>
      </c>
      <c r="G22" s="38">
        <v>2294181</v>
      </c>
      <c r="H22" s="38">
        <f t="shared" si="0"/>
        <v>30971445</v>
      </c>
      <c r="I22" s="37" t="s">
        <v>31</v>
      </c>
      <c r="J22" s="37" t="s">
        <v>32</v>
      </c>
      <c r="K22" s="36">
        <v>46141</v>
      </c>
    </row>
    <row r="23" spans="1:11" x14ac:dyDescent="0.2">
      <c r="A23" s="36">
        <v>46095</v>
      </c>
      <c r="B23" s="37">
        <v>19074</v>
      </c>
      <c r="C23" s="37" t="s">
        <v>131</v>
      </c>
      <c r="D23" s="37" t="s">
        <v>134</v>
      </c>
      <c r="E23" s="38">
        <v>21409982</v>
      </c>
      <c r="F23" s="39" t="s">
        <v>30</v>
      </c>
      <c r="G23" s="38">
        <v>1712799</v>
      </c>
      <c r="H23" s="38">
        <f t="shared" si="0"/>
        <v>23122781</v>
      </c>
      <c r="I23" s="37" t="s">
        <v>31</v>
      </c>
      <c r="J23" s="37" t="s">
        <v>32</v>
      </c>
      <c r="K23" s="36">
        <v>46143</v>
      </c>
    </row>
    <row r="24" spans="1:11" x14ac:dyDescent="0.2">
      <c r="A24" s="36">
        <v>46095</v>
      </c>
      <c r="B24" s="37">
        <v>19083</v>
      </c>
      <c r="C24" s="37" t="s">
        <v>131</v>
      </c>
      <c r="D24" s="37" t="s">
        <v>281</v>
      </c>
      <c r="E24" s="38">
        <v>18479580</v>
      </c>
      <c r="F24" s="39" t="s">
        <v>30</v>
      </c>
      <c r="G24" s="38">
        <v>1478366</v>
      </c>
      <c r="H24" s="38">
        <f t="shared" si="0"/>
        <v>19957946</v>
      </c>
      <c r="I24" s="37" t="s">
        <v>31</v>
      </c>
      <c r="J24" s="37" t="s">
        <v>32</v>
      </c>
      <c r="K24" s="36">
        <v>46143</v>
      </c>
    </row>
    <row r="25" spans="1:11" x14ac:dyDescent="0.2">
      <c r="A25" s="36">
        <v>46099</v>
      </c>
      <c r="B25" s="37">
        <v>20682</v>
      </c>
      <c r="C25" s="37" t="s">
        <v>131</v>
      </c>
      <c r="D25" s="37" t="s">
        <v>134</v>
      </c>
      <c r="E25" s="38">
        <v>25761392</v>
      </c>
      <c r="F25" s="39" t="s">
        <v>30</v>
      </c>
      <c r="G25" s="38">
        <v>2060911</v>
      </c>
      <c r="H25" s="38">
        <f t="shared" si="0"/>
        <v>27822303</v>
      </c>
      <c r="I25" s="37" t="s">
        <v>31</v>
      </c>
      <c r="J25" s="37" t="s">
        <v>32</v>
      </c>
      <c r="K25" s="36">
        <v>46147</v>
      </c>
    </row>
    <row r="26" spans="1:11" x14ac:dyDescent="0.2">
      <c r="A26" s="36">
        <v>46099</v>
      </c>
      <c r="B26" s="37">
        <v>20709</v>
      </c>
      <c r="C26" s="37" t="s">
        <v>131</v>
      </c>
      <c r="D26" s="37" t="s">
        <v>282</v>
      </c>
      <c r="E26" s="38">
        <v>25806488</v>
      </c>
      <c r="F26" s="39" t="s">
        <v>30</v>
      </c>
      <c r="G26" s="38">
        <v>2064519</v>
      </c>
      <c r="H26" s="38">
        <f t="shared" si="0"/>
        <v>27871007</v>
      </c>
      <c r="I26" s="37" t="s">
        <v>31</v>
      </c>
      <c r="J26" s="37" t="s">
        <v>32</v>
      </c>
      <c r="K26" s="36">
        <v>46147</v>
      </c>
    </row>
    <row r="27" spans="1:11" x14ac:dyDescent="0.2">
      <c r="A27" s="36">
        <v>46102</v>
      </c>
      <c r="B27" s="37">
        <v>21550</v>
      </c>
      <c r="C27" s="37" t="s">
        <v>131</v>
      </c>
      <c r="D27" s="37" t="s">
        <v>134</v>
      </c>
      <c r="E27" s="38">
        <v>14223450</v>
      </c>
      <c r="F27" s="39" t="s">
        <v>30</v>
      </c>
      <c r="G27" s="38">
        <v>1137876</v>
      </c>
      <c r="H27" s="38">
        <f t="shared" si="0"/>
        <v>15361326</v>
      </c>
      <c r="I27" s="37" t="s">
        <v>31</v>
      </c>
      <c r="J27" s="37" t="s">
        <v>32</v>
      </c>
      <c r="K27" s="36">
        <v>46150</v>
      </c>
    </row>
    <row r="28" spans="1:11" x14ac:dyDescent="0.2">
      <c r="A28" s="36">
        <v>46102</v>
      </c>
      <c r="B28" s="37">
        <v>21556</v>
      </c>
      <c r="C28" s="37" t="s">
        <v>131</v>
      </c>
      <c r="D28" s="37" t="s">
        <v>283</v>
      </c>
      <c r="E28" s="38">
        <v>18273018</v>
      </c>
      <c r="F28" s="39" t="s">
        <v>30</v>
      </c>
      <c r="G28" s="38">
        <v>1461841</v>
      </c>
      <c r="H28" s="38">
        <f t="shared" si="0"/>
        <v>19734859</v>
      </c>
      <c r="I28" s="37" t="s">
        <v>31</v>
      </c>
      <c r="J28" s="37" t="s">
        <v>32</v>
      </c>
      <c r="K28" s="36">
        <v>46150</v>
      </c>
    </row>
    <row r="29" spans="1:11" x14ac:dyDescent="0.2">
      <c r="A29" s="36">
        <v>46106</v>
      </c>
      <c r="B29" s="37">
        <v>22739</v>
      </c>
      <c r="C29" s="37" t="s">
        <v>131</v>
      </c>
      <c r="D29" s="37" t="s">
        <v>134</v>
      </c>
      <c r="E29" s="38">
        <v>24093534</v>
      </c>
      <c r="F29" s="39" t="s">
        <v>30</v>
      </c>
      <c r="G29" s="38">
        <v>1927483</v>
      </c>
      <c r="H29" s="38">
        <f t="shared" si="0"/>
        <v>26021017</v>
      </c>
      <c r="I29" s="37" t="s">
        <v>31</v>
      </c>
      <c r="J29" s="37" t="s">
        <v>32</v>
      </c>
      <c r="K29" s="36">
        <v>46154</v>
      </c>
    </row>
    <row r="30" spans="1:11" x14ac:dyDescent="0.2">
      <c r="A30" s="36">
        <v>46106</v>
      </c>
      <c r="B30" s="37">
        <v>22769</v>
      </c>
      <c r="C30" s="37" t="s">
        <v>131</v>
      </c>
      <c r="D30" s="37" t="s">
        <v>284</v>
      </c>
      <c r="E30" s="38">
        <v>17454312</v>
      </c>
      <c r="F30" s="39" t="s">
        <v>30</v>
      </c>
      <c r="G30" s="38">
        <v>1396345</v>
      </c>
      <c r="H30" s="38">
        <f t="shared" si="0"/>
        <v>18850657</v>
      </c>
      <c r="I30" s="37" t="s">
        <v>31</v>
      </c>
      <c r="J30" s="37" t="s">
        <v>32</v>
      </c>
      <c r="K30" s="36">
        <v>46154</v>
      </c>
    </row>
    <row r="31" spans="1:11" x14ac:dyDescent="0.2">
      <c r="A31" s="36">
        <v>46109</v>
      </c>
      <c r="B31" s="37">
        <v>23144</v>
      </c>
      <c r="C31" s="37" t="s">
        <v>131</v>
      </c>
      <c r="D31" s="37" t="s">
        <v>134</v>
      </c>
      <c r="E31" s="38">
        <v>15585022</v>
      </c>
      <c r="F31" s="39" t="s">
        <v>30</v>
      </c>
      <c r="G31" s="38">
        <v>1246802</v>
      </c>
      <c r="H31" s="38">
        <f t="shared" si="0"/>
        <v>16831824</v>
      </c>
      <c r="I31" s="37" t="s">
        <v>31</v>
      </c>
      <c r="J31" s="37" t="s">
        <v>32</v>
      </c>
      <c r="K31" s="36">
        <v>46157</v>
      </c>
    </row>
    <row r="32" spans="1:11" x14ac:dyDescent="0.2">
      <c r="A32" s="36">
        <v>46111</v>
      </c>
      <c r="B32" s="37">
        <v>23162</v>
      </c>
      <c r="C32" s="37" t="s">
        <v>131</v>
      </c>
      <c r="D32" s="37" t="s">
        <v>285</v>
      </c>
      <c r="E32" s="38">
        <v>21460540</v>
      </c>
      <c r="F32" s="39" t="s">
        <v>30</v>
      </c>
      <c r="G32" s="38">
        <v>1716843</v>
      </c>
      <c r="H32" s="38">
        <f t="shared" si="0"/>
        <v>23177383</v>
      </c>
      <c r="I32" s="37" t="s">
        <v>31</v>
      </c>
      <c r="J32" s="37" t="s">
        <v>32</v>
      </c>
      <c r="K32" s="36">
        <v>46159</v>
      </c>
    </row>
    <row r="33" spans="1:11" x14ac:dyDescent="0.2">
      <c r="A33" s="36">
        <v>46098</v>
      </c>
      <c r="B33" s="37">
        <v>5209</v>
      </c>
      <c r="C33" s="37"/>
      <c r="D33" s="37" t="s">
        <v>314</v>
      </c>
      <c r="E33" s="38">
        <v>-699666</v>
      </c>
      <c r="F33" s="39" t="s">
        <v>30</v>
      </c>
      <c r="G33" s="38">
        <v>-55973</v>
      </c>
      <c r="H33" s="38">
        <f t="shared" si="0"/>
        <v>-755639</v>
      </c>
      <c r="I33" s="37" t="s">
        <v>31</v>
      </c>
      <c r="J33" s="37" t="s">
        <v>32</v>
      </c>
      <c r="K33" s="36">
        <v>46146</v>
      </c>
    </row>
    <row r="34" spans="1:11" x14ac:dyDescent="0.2">
      <c r="A34" s="36">
        <v>46108</v>
      </c>
      <c r="B34" s="37">
        <v>8584</v>
      </c>
      <c r="C34" s="37"/>
      <c r="D34" s="37" t="s">
        <v>315</v>
      </c>
      <c r="E34" s="38">
        <v>-4105753</v>
      </c>
      <c r="F34" s="39" t="s">
        <v>30</v>
      </c>
      <c r="G34" s="38">
        <v>-328460</v>
      </c>
      <c r="H34" s="38">
        <f t="shared" si="0"/>
        <v>-4434213</v>
      </c>
      <c r="I34" s="37" t="s">
        <v>31</v>
      </c>
      <c r="J34" s="37" t="s">
        <v>32</v>
      </c>
      <c r="K34" s="36">
        <v>46156</v>
      </c>
    </row>
    <row r="35" spans="1:11" x14ac:dyDescent="0.2">
      <c r="A35" s="36">
        <v>46093</v>
      </c>
      <c r="B35" s="37">
        <v>4534</v>
      </c>
      <c r="C35" s="37"/>
      <c r="D35" s="37" t="s">
        <v>316</v>
      </c>
      <c r="E35" s="38">
        <v>-92000</v>
      </c>
      <c r="F35" s="39" t="s">
        <v>30</v>
      </c>
      <c r="G35" s="38">
        <v>-7360</v>
      </c>
      <c r="H35" s="38">
        <f t="shared" si="0"/>
        <v>-99360</v>
      </c>
      <c r="I35" s="37" t="s">
        <v>31</v>
      </c>
      <c r="J35" s="37" t="s">
        <v>32</v>
      </c>
      <c r="K35" s="36">
        <v>46141</v>
      </c>
    </row>
    <row r="36" spans="1:11" x14ac:dyDescent="0.2">
      <c r="A36" s="36">
        <v>46094</v>
      </c>
      <c r="B36" s="37">
        <v>4814</v>
      </c>
      <c r="C36" s="37"/>
      <c r="D36" s="37" t="s">
        <v>317</v>
      </c>
      <c r="E36" s="38">
        <v>-786863</v>
      </c>
      <c r="F36" s="39" t="s">
        <v>30</v>
      </c>
      <c r="G36" s="38">
        <v>-62949</v>
      </c>
      <c r="H36" s="38">
        <f t="shared" si="0"/>
        <v>-849812</v>
      </c>
      <c r="I36" s="37" t="s">
        <v>31</v>
      </c>
      <c r="J36" s="37" t="s">
        <v>32</v>
      </c>
      <c r="K36" s="36">
        <v>46142</v>
      </c>
    </row>
    <row r="37" spans="1:11" x14ac:dyDescent="0.2">
      <c r="A37" s="36">
        <v>46094</v>
      </c>
      <c r="B37" s="37">
        <v>4732</v>
      </c>
      <c r="C37" s="37"/>
      <c r="D37" s="37" t="s">
        <v>318</v>
      </c>
      <c r="E37" s="38">
        <v>-1096859</v>
      </c>
      <c r="F37" s="39" t="s">
        <v>30</v>
      </c>
      <c r="G37" s="38">
        <v>-87749</v>
      </c>
      <c r="H37" s="38">
        <f t="shared" si="0"/>
        <v>-1184608</v>
      </c>
      <c r="I37" s="37" t="s">
        <v>31</v>
      </c>
      <c r="J37" s="37" t="s">
        <v>32</v>
      </c>
      <c r="K37" s="36">
        <v>46142</v>
      </c>
    </row>
    <row r="38" spans="1:11" x14ac:dyDescent="0.2">
      <c r="A38" s="36">
        <v>46099</v>
      </c>
      <c r="B38" s="37">
        <v>5344</v>
      </c>
      <c r="C38" s="37"/>
      <c r="D38" s="37" t="s">
        <v>319</v>
      </c>
      <c r="E38" s="38">
        <v>-111058</v>
      </c>
      <c r="F38" s="39" t="s">
        <v>30</v>
      </c>
      <c r="G38" s="38">
        <v>-8885</v>
      </c>
      <c r="H38" s="38">
        <f t="shared" si="0"/>
        <v>-119943</v>
      </c>
      <c r="I38" s="37" t="s">
        <v>31</v>
      </c>
      <c r="J38" s="37" t="s">
        <v>32</v>
      </c>
      <c r="K38" s="36">
        <v>46147</v>
      </c>
    </row>
    <row r="39" spans="1:11" x14ac:dyDescent="0.2">
      <c r="A39" s="36">
        <v>46103</v>
      </c>
      <c r="B39" s="37">
        <v>6413</v>
      </c>
      <c r="C39" s="37"/>
      <c r="D39" s="37" t="s">
        <v>320</v>
      </c>
      <c r="E39" s="38">
        <v>-1002631</v>
      </c>
      <c r="F39" s="39" t="s">
        <v>30</v>
      </c>
      <c r="G39" s="38">
        <v>-80211</v>
      </c>
      <c r="H39" s="38">
        <f t="shared" si="0"/>
        <v>-1082842</v>
      </c>
      <c r="I39" s="37" t="s">
        <v>31</v>
      </c>
      <c r="J39" s="37" t="s">
        <v>32</v>
      </c>
      <c r="K39" s="36">
        <v>46151</v>
      </c>
    </row>
    <row r="40" spans="1:11" x14ac:dyDescent="0.2">
      <c r="A40" s="36">
        <v>46103</v>
      </c>
      <c r="B40" s="37">
        <v>6415</v>
      </c>
      <c r="C40" s="37"/>
      <c r="D40" s="37" t="s">
        <v>321</v>
      </c>
      <c r="E40" s="38">
        <v>-166785</v>
      </c>
      <c r="F40" s="39" t="s">
        <v>30</v>
      </c>
      <c r="G40" s="38">
        <v>-13343</v>
      </c>
      <c r="H40" s="38">
        <f t="shared" si="0"/>
        <v>-180128</v>
      </c>
      <c r="I40" s="37" t="s">
        <v>31</v>
      </c>
      <c r="J40" s="37" t="s">
        <v>32</v>
      </c>
      <c r="K40" s="36">
        <v>46151</v>
      </c>
    </row>
    <row r="41" spans="1:11" x14ac:dyDescent="0.2">
      <c r="A41" s="36">
        <v>46103</v>
      </c>
      <c r="B41" s="37">
        <v>6416</v>
      </c>
      <c r="C41" s="37"/>
      <c r="D41" s="37" t="s">
        <v>322</v>
      </c>
      <c r="E41" s="38">
        <v>-283800</v>
      </c>
      <c r="F41" s="39" t="s">
        <v>30</v>
      </c>
      <c r="G41" s="38">
        <v>-22704</v>
      </c>
      <c r="H41" s="38">
        <f t="shared" si="0"/>
        <v>-306504</v>
      </c>
      <c r="I41" s="37" t="s">
        <v>31</v>
      </c>
      <c r="J41" s="37" t="s">
        <v>32</v>
      </c>
      <c r="K41" s="36">
        <v>46151</v>
      </c>
    </row>
    <row r="42" spans="1:11" x14ac:dyDescent="0.2">
      <c r="A42" s="36">
        <v>46103</v>
      </c>
      <c r="B42" s="37">
        <v>6341</v>
      </c>
      <c r="C42" s="37"/>
      <c r="D42" s="37" t="s">
        <v>323</v>
      </c>
      <c r="E42" s="38">
        <v>-96075</v>
      </c>
      <c r="F42" s="39" t="s">
        <v>30</v>
      </c>
      <c r="G42" s="38">
        <v>-7686</v>
      </c>
      <c r="H42" s="38">
        <f t="shared" si="0"/>
        <v>-103761</v>
      </c>
      <c r="I42" s="37" t="s">
        <v>31</v>
      </c>
      <c r="J42" s="37" t="s">
        <v>32</v>
      </c>
      <c r="K42" s="36">
        <v>46151</v>
      </c>
    </row>
    <row r="43" spans="1:11" x14ac:dyDescent="0.2">
      <c r="A43" s="36">
        <v>46107</v>
      </c>
      <c r="B43" s="37">
        <v>7783</v>
      </c>
      <c r="C43" s="37"/>
      <c r="D43" s="37" t="s">
        <v>324</v>
      </c>
      <c r="E43" s="38">
        <v>-495628</v>
      </c>
      <c r="F43" s="39" t="s">
        <v>30</v>
      </c>
      <c r="G43" s="38">
        <v>-39650</v>
      </c>
      <c r="H43" s="38">
        <f t="shared" si="0"/>
        <v>-535278</v>
      </c>
      <c r="I43" s="37" t="s">
        <v>31</v>
      </c>
      <c r="J43" s="37" t="s">
        <v>32</v>
      </c>
      <c r="K43" s="36">
        <v>46155</v>
      </c>
    </row>
    <row r="44" spans="1:11" x14ac:dyDescent="0.2">
      <c r="A44" s="36">
        <v>46107</v>
      </c>
      <c r="B44" s="37">
        <v>7784</v>
      </c>
      <c r="C44" s="37"/>
      <c r="D44" s="37" t="s">
        <v>324</v>
      </c>
      <c r="E44" s="38">
        <v>-695914</v>
      </c>
      <c r="F44" s="39" t="s">
        <v>30</v>
      </c>
      <c r="G44" s="38">
        <v>-55673</v>
      </c>
      <c r="H44" s="38">
        <f t="shared" si="0"/>
        <v>-751587</v>
      </c>
      <c r="I44" s="37" t="s">
        <v>31</v>
      </c>
      <c r="J44" s="37" t="s">
        <v>32</v>
      </c>
      <c r="K44" s="36">
        <v>46155</v>
      </c>
    </row>
    <row r="45" spans="1:11" x14ac:dyDescent="0.2">
      <c r="A45" s="36">
        <v>46107</v>
      </c>
      <c r="B45" s="37">
        <v>7456</v>
      </c>
      <c r="C45" s="37"/>
      <c r="D45" s="37" t="s">
        <v>325</v>
      </c>
      <c r="E45" s="38">
        <v>-111606</v>
      </c>
      <c r="F45" s="39" t="s">
        <v>30</v>
      </c>
      <c r="G45" s="38">
        <v>-8928</v>
      </c>
      <c r="H45" s="38">
        <f t="shared" si="0"/>
        <v>-120534</v>
      </c>
      <c r="I45" s="37" t="s">
        <v>31</v>
      </c>
      <c r="J45" s="37" t="s">
        <v>32</v>
      </c>
      <c r="K45" s="36">
        <v>46155</v>
      </c>
    </row>
    <row r="46" spans="1:11" x14ac:dyDescent="0.2">
      <c r="A46" s="36">
        <v>46107</v>
      </c>
      <c r="B46" s="37">
        <v>7985</v>
      </c>
      <c r="C46" s="37"/>
      <c r="D46" s="37" t="s">
        <v>326</v>
      </c>
      <c r="E46" s="38">
        <v>-814515</v>
      </c>
      <c r="F46" s="39" t="s">
        <v>30</v>
      </c>
      <c r="G46" s="38">
        <v>-65161</v>
      </c>
      <c r="H46" s="38">
        <f t="shared" si="0"/>
        <v>-879676</v>
      </c>
      <c r="I46" s="37" t="s">
        <v>31</v>
      </c>
      <c r="J46" s="37" t="s">
        <v>32</v>
      </c>
      <c r="K46" s="36">
        <v>46155</v>
      </c>
    </row>
    <row r="47" spans="1:11" x14ac:dyDescent="0.2">
      <c r="A47" s="36">
        <v>46107</v>
      </c>
      <c r="B47" s="37">
        <v>7988</v>
      </c>
      <c r="C47" s="37"/>
      <c r="D47" s="37" t="s">
        <v>327</v>
      </c>
      <c r="E47" s="38">
        <v>-141768</v>
      </c>
      <c r="F47" s="39" t="s">
        <v>30</v>
      </c>
      <c r="G47" s="38">
        <v>-11341</v>
      </c>
      <c r="H47" s="38">
        <f t="shared" si="0"/>
        <v>-153109</v>
      </c>
      <c r="I47" s="37" t="s">
        <v>31</v>
      </c>
      <c r="J47" s="37" t="s">
        <v>32</v>
      </c>
      <c r="K47" s="36">
        <v>46155</v>
      </c>
    </row>
    <row r="48" spans="1:11" x14ac:dyDescent="0.2">
      <c r="A48" s="36">
        <v>46108</v>
      </c>
      <c r="B48" s="37">
        <v>8603</v>
      </c>
      <c r="C48" s="37"/>
      <c r="D48" s="37" t="s">
        <v>328</v>
      </c>
      <c r="E48" s="38">
        <v>-1628805</v>
      </c>
      <c r="F48" s="39" t="s">
        <v>30</v>
      </c>
      <c r="G48" s="38">
        <v>-130304</v>
      </c>
      <c r="H48" s="38">
        <f t="shared" si="0"/>
        <v>-1759109</v>
      </c>
      <c r="I48" s="37" t="s">
        <v>31</v>
      </c>
      <c r="J48" s="37" t="s">
        <v>32</v>
      </c>
      <c r="K48" s="36">
        <v>46156</v>
      </c>
    </row>
    <row r="49" spans="1:11" x14ac:dyDescent="0.2">
      <c r="A49" s="36">
        <v>46108</v>
      </c>
      <c r="B49" s="37">
        <v>8317</v>
      </c>
      <c r="C49" s="37"/>
      <c r="D49" s="37" t="s">
        <v>329</v>
      </c>
      <c r="E49" s="38">
        <v>-289390</v>
      </c>
      <c r="F49" s="39" t="s">
        <v>30</v>
      </c>
      <c r="G49" s="38">
        <v>-23151</v>
      </c>
      <c r="H49" s="38">
        <f t="shared" si="0"/>
        <v>-312541</v>
      </c>
      <c r="I49" s="37" t="s">
        <v>31</v>
      </c>
      <c r="J49" s="37" t="s">
        <v>32</v>
      </c>
      <c r="K49" s="36">
        <v>46156</v>
      </c>
    </row>
    <row r="50" spans="1:11" x14ac:dyDescent="0.2">
      <c r="A50" s="36">
        <v>46108</v>
      </c>
      <c r="B50" s="37">
        <v>8322</v>
      </c>
      <c r="C50" s="37"/>
      <c r="D50" s="37" t="s">
        <v>330</v>
      </c>
      <c r="E50" s="38">
        <v>-228918</v>
      </c>
      <c r="F50" s="39" t="s">
        <v>30</v>
      </c>
      <c r="G50" s="38">
        <v>-18313</v>
      </c>
      <c r="H50" s="38">
        <f t="shared" si="0"/>
        <v>-247231</v>
      </c>
      <c r="I50" s="37" t="s">
        <v>31</v>
      </c>
      <c r="J50" s="37" t="s">
        <v>32</v>
      </c>
      <c r="K50" s="36">
        <v>46156</v>
      </c>
    </row>
    <row r="51" spans="1:11" x14ac:dyDescent="0.2">
      <c r="A51" s="36">
        <v>46108</v>
      </c>
      <c r="B51" s="37">
        <v>8323</v>
      </c>
      <c r="C51" s="37"/>
      <c r="D51" s="37" t="s">
        <v>331</v>
      </c>
      <c r="E51" s="38">
        <v>-46000</v>
      </c>
      <c r="F51" s="39" t="s">
        <v>30</v>
      </c>
      <c r="G51" s="38">
        <v>-3680</v>
      </c>
      <c r="H51" s="38">
        <f t="shared" si="0"/>
        <v>-49680</v>
      </c>
      <c r="I51" s="37" t="s">
        <v>31</v>
      </c>
      <c r="J51" s="37" t="s">
        <v>32</v>
      </c>
      <c r="K51" s="36">
        <v>46156</v>
      </c>
    </row>
    <row r="52" spans="1:11" x14ac:dyDescent="0.2">
      <c r="A52" s="36">
        <v>46108</v>
      </c>
      <c r="B52" s="37">
        <v>8583</v>
      </c>
      <c r="C52" s="37"/>
      <c r="D52" s="37" t="s">
        <v>332</v>
      </c>
      <c r="E52" s="38">
        <v>-223212</v>
      </c>
      <c r="F52" s="39" t="s">
        <v>30</v>
      </c>
      <c r="G52" s="38">
        <v>-17857</v>
      </c>
      <c r="H52" s="38">
        <f t="shared" si="0"/>
        <v>-241069</v>
      </c>
      <c r="I52" s="37" t="s">
        <v>31</v>
      </c>
      <c r="J52" s="37" t="s">
        <v>32</v>
      </c>
      <c r="K52" s="36">
        <v>46156</v>
      </c>
    </row>
    <row r="53" spans="1:11" x14ac:dyDescent="0.2">
      <c r="A53" s="36">
        <v>46108</v>
      </c>
      <c r="B53" s="37">
        <v>8596</v>
      </c>
      <c r="C53" s="37"/>
      <c r="D53" s="37" t="s">
        <v>333</v>
      </c>
      <c r="E53" s="38">
        <v>-3599917</v>
      </c>
      <c r="F53" s="39" t="s">
        <v>30</v>
      </c>
      <c r="G53" s="38">
        <v>-287993</v>
      </c>
      <c r="H53" s="38">
        <f t="shared" si="0"/>
        <v>-3887910</v>
      </c>
      <c r="I53" s="37" t="s">
        <v>31</v>
      </c>
      <c r="J53" s="37" t="s">
        <v>32</v>
      </c>
      <c r="K53" s="36">
        <v>46156</v>
      </c>
    </row>
    <row r="54" spans="1:11" x14ac:dyDescent="0.2">
      <c r="A54" s="36">
        <v>46108</v>
      </c>
      <c r="B54" s="37">
        <v>8575</v>
      </c>
      <c r="C54" s="37"/>
      <c r="D54" s="37" t="s">
        <v>334</v>
      </c>
      <c r="E54" s="38">
        <v>-315675</v>
      </c>
      <c r="F54" s="39" t="s">
        <v>30</v>
      </c>
      <c r="G54" s="38">
        <v>-25254</v>
      </c>
      <c r="H54" s="38">
        <f t="shared" si="0"/>
        <v>-340929</v>
      </c>
      <c r="I54" s="37" t="s">
        <v>31</v>
      </c>
      <c r="J54" s="37" t="s">
        <v>32</v>
      </c>
      <c r="K54" s="36">
        <v>46156</v>
      </c>
    </row>
    <row r="55" spans="1:11" x14ac:dyDescent="0.2">
      <c r="A55" s="36">
        <v>46108</v>
      </c>
      <c r="B55" s="37">
        <v>8616</v>
      </c>
      <c r="C55" s="37"/>
      <c r="D55" s="37" t="s">
        <v>335</v>
      </c>
      <c r="E55" s="38">
        <v>-862745</v>
      </c>
      <c r="F55" s="39" t="s">
        <v>30</v>
      </c>
      <c r="G55" s="38">
        <v>-69020</v>
      </c>
      <c r="H55" s="38">
        <f t="shared" si="0"/>
        <v>-931765</v>
      </c>
      <c r="I55" s="37" t="s">
        <v>31</v>
      </c>
      <c r="J55" s="37" t="s">
        <v>32</v>
      </c>
      <c r="K55" s="36">
        <v>46156</v>
      </c>
    </row>
    <row r="56" spans="1:11" x14ac:dyDescent="0.2">
      <c r="A56" s="36">
        <v>46108</v>
      </c>
      <c r="B56" s="37">
        <v>8658</v>
      </c>
      <c r="C56" s="37"/>
      <c r="D56" s="37" t="s">
        <v>336</v>
      </c>
      <c r="E56" s="38">
        <v>-138000</v>
      </c>
      <c r="F56" s="39" t="s">
        <v>30</v>
      </c>
      <c r="G56" s="38">
        <v>-11040</v>
      </c>
      <c r="H56" s="38">
        <f t="shared" si="0"/>
        <v>-149040</v>
      </c>
      <c r="I56" s="37" t="s">
        <v>31</v>
      </c>
      <c r="J56" s="37" t="s">
        <v>32</v>
      </c>
      <c r="K56" s="36">
        <v>46156</v>
      </c>
    </row>
    <row r="57" spans="1:11" x14ac:dyDescent="0.2">
      <c r="A57" s="36">
        <v>46108</v>
      </c>
      <c r="B57" s="37">
        <v>8573</v>
      </c>
      <c r="C57" s="37"/>
      <c r="D57" s="37" t="s">
        <v>337</v>
      </c>
      <c r="E57" s="38">
        <v>-382477</v>
      </c>
      <c r="F57" s="39" t="s">
        <v>30</v>
      </c>
      <c r="G57" s="38">
        <v>-30598</v>
      </c>
      <c r="H57" s="38">
        <f t="shared" si="0"/>
        <v>-413075</v>
      </c>
      <c r="I57" s="37" t="s">
        <v>31</v>
      </c>
      <c r="J57" s="37" t="s">
        <v>32</v>
      </c>
      <c r="K57" s="36">
        <v>46156</v>
      </c>
    </row>
    <row r="58" spans="1:11" x14ac:dyDescent="0.2">
      <c r="A58" s="36">
        <v>46110</v>
      </c>
      <c r="B58" s="37">
        <v>8803</v>
      </c>
      <c r="C58" s="37"/>
      <c r="D58" s="37" t="s">
        <v>338</v>
      </c>
      <c r="E58" s="38">
        <v>-2722189</v>
      </c>
      <c r="F58" s="39" t="s">
        <v>30</v>
      </c>
      <c r="G58" s="38">
        <v>-217776</v>
      </c>
      <c r="H58" s="38">
        <f t="shared" si="0"/>
        <v>-2939965</v>
      </c>
      <c r="I58" s="37" t="s">
        <v>31</v>
      </c>
      <c r="J58" s="37" t="s">
        <v>32</v>
      </c>
      <c r="K58" s="36">
        <v>46158</v>
      </c>
    </row>
    <row r="59" spans="1:11" x14ac:dyDescent="0.2">
      <c r="A59" s="36">
        <v>46111</v>
      </c>
      <c r="B59" s="37">
        <v>9167</v>
      </c>
      <c r="C59" s="37"/>
      <c r="D59" s="37" t="s">
        <v>339</v>
      </c>
      <c r="E59" s="38">
        <v>-636116</v>
      </c>
      <c r="F59" s="39" t="s">
        <v>30</v>
      </c>
      <c r="G59" s="38">
        <v>-50889</v>
      </c>
      <c r="H59" s="38">
        <f t="shared" si="0"/>
        <v>-687005</v>
      </c>
      <c r="I59" s="37" t="s">
        <v>31</v>
      </c>
      <c r="J59" s="37" t="s">
        <v>32</v>
      </c>
      <c r="K59" s="36">
        <v>46159</v>
      </c>
    </row>
    <row r="60" spans="1:11" x14ac:dyDescent="0.2">
      <c r="A60" s="36">
        <v>46111</v>
      </c>
      <c r="B60" s="37">
        <v>9168</v>
      </c>
      <c r="C60" s="37"/>
      <c r="D60" s="37" t="s">
        <v>340</v>
      </c>
      <c r="E60" s="38">
        <v>-55595</v>
      </c>
      <c r="F60" s="39" t="s">
        <v>30</v>
      </c>
      <c r="G60" s="38">
        <v>-4448</v>
      </c>
      <c r="H60" s="38">
        <f t="shared" si="0"/>
        <v>-60043</v>
      </c>
      <c r="I60" s="37" t="s">
        <v>31</v>
      </c>
      <c r="J60" s="37" t="s">
        <v>32</v>
      </c>
      <c r="K60" s="36">
        <v>46159</v>
      </c>
    </row>
    <row r="61" spans="1:11" x14ac:dyDescent="0.2">
      <c r="A61" s="36">
        <v>46100</v>
      </c>
      <c r="B61" s="37">
        <v>379</v>
      </c>
      <c r="C61" s="37"/>
      <c r="D61" s="37" t="s">
        <v>351</v>
      </c>
      <c r="E61" s="38">
        <v>0</v>
      </c>
      <c r="F61" s="39" t="s">
        <v>30</v>
      </c>
      <c r="G61" s="38">
        <v>-4481389</v>
      </c>
      <c r="H61" s="38">
        <f t="shared" si="0"/>
        <v>-4481389</v>
      </c>
      <c r="I61" s="37" t="s">
        <v>31</v>
      </c>
      <c r="J61" s="37" t="s">
        <v>32</v>
      </c>
      <c r="K61" s="36">
        <v>46148</v>
      </c>
    </row>
    <row r="62" spans="1:11" x14ac:dyDescent="0.2">
      <c r="H62" s="38">
        <f>SUM(H2:H61)</f>
        <v>1708373459</v>
      </c>
    </row>
  </sheetData>
  <conditionalFormatting sqref="B1:B1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D5"/>
  <sheetViews>
    <sheetView workbookViewId="0">
      <selection activeCell="C2" sqref="C2:D5"/>
    </sheetView>
  </sheetViews>
  <sheetFormatPr defaultRowHeight="14.25" x14ac:dyDescent="0.2"/>
  <cols>
    <col min="3" max="3" width="21.75" bestFit="1" customWidth="1"/>
    <col min="4" max="4" width="15.25" style="30" bestFit="1" customWidth="1"/>
  </cols>
  <sheetData>
    <row r="2" spans="3:4" x14ac:dyDescent="0.2">
      <c r="C2" s="31" t="s">
        <v>14</v>
      </c>
      <c r="D2" s="32">
        <v>332402370</v>
      </c>
    </row>
    <row r="3" spans="3:4" x14ac:dyDescent="0.2">
      <c r="C3" s="31" t="s">
        <v>13</v>
      </c>
      <c r="D3" s="32">
        <v>300344335</v>
      </c>
    </row>
    <row r="4" spans="3:4" x14ac:dyDescent="0.2">
      <c r="C4" s="31" t="s">
        <v>15</v>
      </c>
      <c r="D4" s="32">
        <v>7157247</v>
      </c>
    </row>
    <row r="5" spans="3:4" x14ac:dyDescent="0.2">
      <c r="C5" s="31" t="s">
        <v>16</v>
      </c>
      <c r="D5" s="32">
        <v>24900788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</vt:lpstr>
      <vt:lpstr>T04</vt:lpstr>
      <vt:lpstr>T03</vt:lpstr>
      <vt:lpstr>T02</vt:lpstr>
      <vt:lpstr>T01</vt:lpstr>
      <vt:lpstr>Chi tiết công nợ</vt:lpstr>
      <vt:lpstr>Chênh lệch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2026-05-22T04:04:49Z</dcterms:modified>
</cp:coreProperties>
</file>