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\\MAYCHUDELL\PKT - Copy 2\06 VU\CONG NO\CIRCLEK\CIRCLEK MIỀN NAM\"/>
    </mc:Choice>
  </mc:AlternateContent>
  <bookViews>
    <workbookView xWindow="-120" yWindow="-120" windowWidth="24240" windowHeight="13140"/>
  </bookViews>
  <sheets>
    <sheet name="Tổng " sheetId="16" r:id="rId1"/>
    <sheet name="Chi Tiết" sheetId="20" r:id="rId2"/>
    <sheet name="Hàng trả" sheetId="22" r:id="rId3"/>
    <sheet name="Hỗ trợ" sheetId="23" r:id="rId4"/>
  </sheets>
  <definedNames>
    <definedName name="_xlnm._FilterDatabase" localSheetId="1" hidden="1">'Chi Tiết'!$A$1:$H$38</definedName>
    <definedName name="_xlnm._FilterDatabase" localSheetId="2" hidden="1">'Hàng trả'!$A$1:$H$1</definedName>
    <definedName name="_xlnm._FilterDatabase" localSheetId="3" hidden="1">'Hỗ trợ'!$A$1:$I$8</definedName>
    <definedName name="_xlnm.Print_Area" localSheetId="1">'Chi Tiết'!$A$1:$H$38</definedName>
    <definedName name="_xlnm.Print_Titles" localSheetId="1">'Chi Tiết'!$1:$1</definedName>
  </definedNames>
  <calcPr calcId="162913"/>
</workbook>
</file>

<file path=xl/calcChain.xml><?xml version="1.0" encoding="utf-8"?>
<calcChain xmlns="http://schemas.openxmlformats.org/spreadsheetml/2006/main">
  <c r="C3" i="16" l="1"/>
  <c r="G3" i="22" l="1"/>
  <c r="G4" i="22"/>
  <c r="G5" i="22"/>
  <c r="G6" i="22"/>
  <c r="G7" i="22"/>
  <c r="G8" i="22"/>
  <c r="G9" i="22"/>
  <c r="G6" i="20"/>
  <c r="G7" i="20"/>
  <c r="G8" i="20"/>
  <c r="G9" i="20"/>
  <c r="G10" i="20"/>
  <c r="G11" i="20"/>
  <c r="G12" i="20"/>
  <c r="G13" i="20"/>
  <c r="G14" i="20"/>
  <c r="G15" i="20"/>
  <c r="G16" i="20"/>
  <c r="G17" i="20"/>
  <c r="G18" i="20"/>
  <c r="G19" i="20"/>
  <c r="G20" i="20"/>
  <c r="G21" i="20"/>
  <c r="H3" i="23" l="1"/>
  <c r="H4" i="23"/>
  <c r="H5" i="23"/>
  <c r="H6" i="23"/>
  <c r="H7" i="23"/>
  <c r="G37" i="20" l="1"/>
  <c r="F41" i="20" l="1"/>
  <c r="E41" i="20"/>
  <c r="G22" i="20"/>
  <c r="G23" i="20"/>
  <c r="G24" i="20"/>
  <c r="G25" i="20"/>
  <c r="G26" i="20"/>
  <c r="G27" i="20"/>
  <c r="G28" i="20"/>
  <c r="G29" i="20"/>
  <c r="G4" i="20" l="1"/>
  <c r="G5" i="20"/>
  <c r="G30" i="20"/>
  <c r="G31" i="20"/>
  <c r="G32" i="20"/>
  <c r="G33" i="20"/>
  <c r="G34" i="20"/>
  <c r="G35" i="20"/>
  <c r="G36" i="20"/>
  <c r="G3" i="20" l="1"/>
  <c r="G2" i="20"/>
  <c r="H2" i="23"/>
  <c r="H8" i="23" s="1"/>
  <c r="G2" i="22"/>
  <c r="G10" i="22" l="1"/>
  <c r="G38" i="20" l="1"/>
  <c r="F12" i="16" l="1"/>
  <c r="G15" i="16"/>
  <c r="E9" i="16"/>
  <c r="D6" i="16" l="1"/>
  <c r="C6" i="16" l="1"/>
  <c r="G16" i="16" s="1"/>
</calcChain>
</file>

<file path=xl/sharedStrings.xml><?xml version="1.0" encoding="utf-8"?>
<sst xmlns="http://schemas.openxmlformats.org/spreadsheetml/2006/main" count="152" uniqueCount="89">
  <si>
    <t>Thuế GTGT</t>
  </si>
  <si>
    <t>Ngày tháng</t>
  </si>
  <si>
    <t>Nội dung</t>
  </si>
  <si>
    <t>Số tiền bán hàng</t>
  </si>
  <si>
    <t>Số tiền hàng trả</t>
  </si>
  <si>
    <t>Giảm trừ</t>
  </si>
  <si>
    <t>Tổng bán hàng</t>
  </si>
  <si>
    <t>Tổng hàng trả</t>
  </si>
  <si>
    <t>Tổng đã thanh toán</t>
  </si>
  <si>
    <t>Số dư đầu kỳ</t>
  </si>
  <si>
    <t>Ngày hóa đơn</t>
  </si>
  <si>
    <t>Số hóa đơn</t>
  </si>
  <si>
    <t>STT</t>
  </si>
  <si>
    <t>Tên khách hàng</t>
  </si>
  <si>
    <t>Doanh số bán chưa thuế</t>
  </si>
  <si>
    <t>Tổng tiền thanh toán</t>
  </si>
  <si>
    <t>Ghi chú</t>
  </si>
  <si>
    <t>Số dư cuối kỳ</t>
  </si>
  <si>
    <t>Tổng các khoản giảm trừ</t>
  </si>
  <si>
    <t>Số tiền khách đã thanh toán</t>
  </si>
  <si>
    <t>Hàng trả</t>
  </si>
  <si>
    <t>Dư nợ phải thu CIRCLEK MIỀN NAM</t>
  </si>
  <si>
    <t>CÔNG TY TNHH VÒNG TRÒN ĐỎ</t>
  </si>
  <si>
    <t>CHI NHÁNH CÔNG TY TNHH VÒNG TRÒN ĐỎ TẠI ĐỒNG NAI</t>
  </si>
  <si>
    <t>CHI NHÁNH CÔNG TY TNHH VÒNG TRÒN ĐỎ</t>
  </si>
  <si>
    <t>CHI NHÁNH CÔNG TY TNHH VÒNG TRÒN ĐỎ TẠI CẦN THƠ</t>
  </si>
  <si>
    <t>CHI NHÁNH CÔNG TY TNHH VÒNG TRÒN ĐỎ TẠI TIỀN GIANG</t>
  </si>
  <si>
    <t>CHI NHÁNH CÔNG TY TNHH VÒNG TRÒN ĐỎ TẠI AN GIANG</t>
  </si>
  <si>
    <t>CHI NHÁNH TẠI BÌNH DƯƠNG CÔNG TY TNHH VÒNG TRÒN ĐỎ</t>
  </si>
  <si>
    <t xml:space="preserve">Phí hỗ trợ bán hàng </t>
  </si>
  <si>
    <t>Phí hỗ trợ trao đổi dữ liệu điện</t>
  </si>
  <si>
    <t>Phí hỗ trợ tiền điện</t>
  </si>
  <si>
    <t>Phí hỗ trợ kiểm tra an toàn vệ sinh thực phẩm</t>
  </si>
  <si>
    <t>Phí hỗ trợ trưng bày</t>
  </si>
  <si>
    <t>Phí hỗ trợ khai trương cửa hàng</t>
  </si>
  <si>
    <t>THEO DÕI CÔNG NỢ / CTY CIRCLEK MIỀN NAM - 30/06/2024</t>
  </si>
  <si>
    <t>Bảng kê hóa đơn tháng 06.2024</t>
  </si>
  <si>
    <t>Thanh toán tháng 06.2024</t>
  </si>
  <si>
    <t>00026391</t>
  </si>
  <si>
    <t>00026498</t>
  </si>
  <si>
    <t>00026525</t>
  </si>
  <si>
    <t>00026588</t>
  </si>
  <si>
    <t>00027912</t>
  </si>
  <si>
    <t>00028021</t>
  </si>
  <si>
    <t>00028022</t>
  </si>
  <si>
    <t>00028027</t>
  </si>
  <si>
    <t>00028028</t>
  </si>
  <si>
    <t>00028029</t>
  </si>
  <si>
    <t>00028105</t>
  </si>
  <si>
    <t>00028131</t>
  </si>
  <si>
    <t>00028135</t>
  </si>
  <si>
    <t>00028556</t>
  </si>
  <si>
    <t>00029260</t>
  </si>
  <si>
    <t>00029351</t>
  </si>
  <si>
    <t>00029373</t>
  </si>
  <si>
    <t>00029525</t>
  </si>
  <si>
    <t>00029566</t>
  </si>
  <si>
    <t>00029636</t>
  </si>
  <si>
    <t>00029637</t>
  </si>
  <si>
    <t>00029659</t>
  </si>
  <si>
    <t>00029660</t>
  </si>
  <si>
    <t>00030778</t>
  </si>
  <si>
    <t>00030786</t>
  </si>
  <si>
    <t>00030857</t>
  </si>
  <si>
    <t>00030882</t>
  </si>
  <si>
    <t>00030883</t>
  </si>
  <si>
    <t>00030950</t>
  </si>
  <si>
    <t>00031772</t>
  </si>
  <si>
    <t>00031773</t>
  </si>
  <si>
    <t>00031774</t>
  </si>
  <si>
    <t>00031788</t>
  </si>
  <si>
    <t>00032007</t>
  </si>
  <si>
    <t>00032008</t>
  </si>
  <si>
    <t>00032017</t>
  </si>
  <si>
    <t>CHI NHÁNH CÔNG TY TNHH VÒNG TRÒN ĐỎ TẠI KIÊN GIANG</t>
  </si>
  <si>
    <t>00000101</t>
  </si>
  <si>
    <t>00000105</t>
  </si>
  <si>
    <t>00000053</t>
  </si>
  <si>
    <t>00000111</t>
  </si>
  <si>
    <t>00012877</t>
  </si>
  <si>
    <t>00000097</t>
  </si>
  <si>
    <t>00000282</t>
  </si>
  <si>
    <t>00013288</t>
  </si>
  <si>
    <t>00005104</t>
  </si>
  <si>
    <t>00005113</t>
  </si>
  <si>
    <t>00005150</t>
  </si>
  <si>
    <t>00005203</t>
  </si>
  <si>
    <t>00005205</t>
  </si>
  <si>
    <t>00005208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</si>
</sst>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(* #,##0_);_(* \(#,##0\);_(* &quot;-&quot;??_);_(@_)"/>
    <numFmt numFmtId="166" formatCode="[$-F800]dddd\,\ mmmm\ dd\,\ yyyy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name val="Times New Roman"/>
      <family val="1"/>
    </font>
    <font>
      <u/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5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b/>
      <sz val="14"/>
      <color rgb="FFFF0000"/>
      <name val="Times New Roman"/>
      <family val="1"/>
    </font>
    <font>
      <b/>
      <sz val="10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  <font>
      <b/>
      <sz val="11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8D8D8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2">
    <xf numFmtId="0" fontId="0" fillId="0" borderId="0" xfId="0"/>
    <xf numFmtId="0" fontId="2" fillId="0" borderId="0" xfId="0" applyFont="1"/>
    <xf numFmtId="14" fontId="3" fillId="0" borderId="0" xfId="0" quotePrefix="1" applyNumberFormat="1" applyFont="1" applyAlignment="1">
      <alignment horizontal="center" vertical="center"/>
    </xf>
    <xf numFmtId="165" fontId="3" fillId="0" borderId="0" xfId="1" applyNumberFormat="1" applyFont="1" applyBorder="1" applyAlignment="1">
      <alignment horizontal="left" vertical="center"/>
    </xf>
    <xf numFmtId="165" fontId="3" fillId="0" borderId="0" xfId="1" applyNumberFormat="1" applyFont="1" applyBorder="1" applyAlignment="1">
      <alignment horizontal="right" vertical="center"/>
    </xf>
    <xf numFmtId="14" fontId="3" fillId="0" borderId="0" xfId="0" quotePrefix="1" applyNumberFormat="1" applyFont="1" applyAlignment="1">
      <alignment horizontal="left" vertic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/>
    </xf>
    <xf numFmtId="165" fontId="2" fillId="0" borderId="1" xfId="1" applyNumberFormat="1" applyFont="1" applyBorder="1" applyAlignment="1">
      <alignment horizontal="center"/>
    </xf>
    <xf numFmtId="165" fontId="2" fillId="0" borderId="1" xfId="1" applyNumberFormat="1" applyFont="1" applyBorder="1"/>
    <xf numFmtId="0" fontId="2" fillId="0" borderId="1" xfId="0" applyFont="1" applyBorder="1"/>
    <xf numFmtId="14" fontId="2" fillId="0" borderId="1" xfId="0" applyNumberFormat="1" applyFont="1" applyBorder="1" applyAlignment="1">
      <alignment horizontal="center"/>
    </xf>
    <xf numFmtId="14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65" fontId="5" fillId="2" borderId="1" xfId="1" applyNumberFormat="1" applyFont="1" applyFill="1" applyBorder="1" applyAlignment="1">
      <alignment horizontal="center"/>
    </xf>
    <xf numFmtId="165" fontId="7" fillId="2" borderId="1" xfId="1" applyNumberFormat="1" applyFont="1" applyFill="1" applyBorder="1" applyAlignment="1">
      <alignment horizontal="left" vertical="center"/>
    </xf>
    <xf numFmtId="165" fontId="5" fillId="2" borderId="1" xfId="1" applyNumberFormat="1" applyFont="1" applyFill="1" applyBorder="1"/>
    <xf numFmtId="0" fontId="5" fillId="2" borderId="1" xfId="0" applyFont="1" applyFill="1" applyBorder="1"/>
    <xf numFmtId="165" fontId="7" fillId="2" borderId="1" xfId="1" applyNumberFormat="1" applyFont="1" applyFill="1" applyBorder="1" applyAlignment="1">
      <alignment horizontal="center" vertical="center"/>
    </xf>
    <xf numFmtId="165" fontId="5" fillId="2" borderId="1" xfId="0" applyNumberFormat="1" applyFont="1" applyFill="1" applyBorder="1"/>
    <xf numFmtId="0" fontId="2" fillId="0" borderId="3" xfId="0" applyFont="1" applyBorder="1" applyAlignment="1">
      <alignment horizontal="left"/>
    </xf>
    <xf numFmtId="14" fontId="2" fillId="0" borderId="2" xfId="0" applyNumberFormat="1" applyFont="1" applyBorder="1" applyAlignment="1">
      <alignment horizontal="center"/>
    </xf>
    <xf numFmtId="165" fontId="2" fillId="0" borderId="0" xfId="0" applyNumberFormat="1" applyFont="1"/>
    <xf numFmtId="165" fontId="5" fillId="2" borderId="1" xfId="1" applyNumberFormat="1" applyFont="1" applyFill="1" applyBorder="1" applyAlignment="1">
      <alignment horizontal="center" vertical="center" wrapText="1"/>
    </xf>
    <xf numFmtId="165" fontId="3" fillId="0" borderId="0" xfId="1" applyNumberFormat="1" applyFont="1" applyAlignment="1">
      <alignment horizontal="center" vertical="center"/>
    </xf>
    <xf numFmtId="165" fontId="4" fillId="0" borderId="0" xfId="1" applyNumberFormat="1" applyFont="1" applyAlignment="1">
      <alignment horizontal="center"/>
    </xf>
    <xf numFmtId="1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5" fontId="9" fillId="3" borderId="1" xfId="0" applyNumberFormat="1" applyFont="1" applyFill="1" applyBorder="1"/>
    <xf numFmtId="0" fontId="10" fillId="4" borderId="1" xfId="0" applyNumberFormat="1" applyFont="1" applyFill="1" applyBorder="1" applyAlignment="1" applyProtection="1">
      <alignment horizontal="center" vertical="center" wrapText="1"/>
    </xf>
    <xf numFmtId="166" fontId="10" fillId="4" borderId="1" xfId="0" applyNumberFormat="1" applyFont="1" applyFill="1" applyBorder="1" applyAlignment="1" applyProtection="1">
      <alignment horizontal="center" vertical="center" wrapText="1"/>
    </xf>
    <xf numFmtId="165" fontId="10" fillId="4" borderId="1" xfId="1" applyNumberFormat="1" applyFont="1" applyFill="1" applyBorder="1" applyAlignment="1" applyProtection="1">
      <alignment horizontal="center" vertical="center" wrapText="1"/>
    </xf>
    <xf numFmtId="0" fontId="11" fillId="0" borderId="0" xfId="0" applyFont="1"/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37" fontId="12" fillId="0" borderId="1" xfId="0" applyNumberFormat="1" applyFont="1" applyBorder="1" applyAlignment="1">
      <alignment horizontal="right" vertical="center" wrapText="1"/>
    </xf>
    <xf numFmtId="165" fontId="12" fillId="0" borderId="1" xfId="1" applyNumberFormat="1" applyFont="1" applyBorder="1" applyAlignment="1">
      <alignment vertical="center" wrapText="1"/>
    </xf>
    <xf numFmtId="0" fontId="11" fillId="0" borderId="1" xfId="0" applyFont="1" applyBorder="1"/>
    <xf numFmtId="165" fontId="11" fillId="0" borderId="1" xfId="1" applyNumberFormat="1" applyFont="1" applyBorder="1"/>
    <xf numFmtId="166" fontId="11" fillId="0" borderId="1" xfId="0" applyNumberFormat="1" applyFont="1" applyBorder="1" applyAlignment="1">
      <alignment horizontal="center"/>
    </xf>
    <xf numFmtId="165" fontId="13" fillId="0" borderId="1" xfId="0" applyNumberFormat="1" applyFont="1" applyBorder="1" applyAlignment="1">
      <alignment vertical="center"/>
    </xf>
    <xf numFmtId="166" fontId="11" fillId="0" borderId="0" xfId="0" applyNumberFormat="1" applyFont="1" applyAlignment="1">
      <alignment horizontal="center"/>
    </xf>
    <xf numFmtId="165" fontId="11" fillId="0" borderId="0" xfId="1" applyNumberFormat="1" applyFont="1"/>
    <xf numFmtId="14" fontId="12" fillId="0" borderId="1" xfId="0" applyNumberFormat="1" applyFont="1" applyBorder="1" applyAlignment="1">
      <alignment horizontal="center" vertical="center" wrapText="1"/>
    </xf>
    <xf numFmtId="37" fontId="11" fillId="0" borderId="0" xfId="0" applyNumberFormat="1" applyFont="1"/>
    <xf numFmtId="0" fontId="12" fillId="0" borderId="1" xfId="0" quotePrefix="1" applyFont="1" applyBorder="1" applyAlignment="1">
      <alignment vertical="center" wrapText="1"/>
    </xf>
    <xf numFmtId="165" fontId="0" fillId="0" borderId="0" xfId="1" applyNumberFormat="1" applyFont="1"/>
    <xf numFmtId="165" fontId="0" fillId="0" borderId="0" xfId="0" applyNumberFormat="1"/>
    <xf numFmtId="165" fontId="2" fillId="0" borderId="0" xfId="0" applyNumberFormat="1" applyFont="1" applyAlignment="1">
      <alignment horizontal="center" vertical="center"/>
    </xf>
    <xf numFmtId="165" fontId="11" fillId="0" borderId="0" xfId="0" applyNumberFormat="1" applyFont="1"/>
    <xf numFmtId="14" fontId="6" fillId="0" borderId="0" xfId="0" applyNumberFormat="1" applyFont="1" applyAlignment="1">
      <alignment horizontal="center"/>
    </xf>
    <xf numFmtId="14" fontId="5" fillId="2" borderId="2" xfId="0" applyNumberFormat="1" applyFont="1" applyFill="1" applyBorder="1" applyAlignment="1">
      <alignment horizontal="center"/>
    </xf>
    <xf numFmtId="14" fontId="5" fillId="2" borderId="3" xfId="0" applyNumberFormat="1" applyFont="1" applyFill="1" applyBorder="1" applyAlignment="1">
      <alignment horizontal="center"/>
    </xf>
    <xf numFmtId="14" fontId="8" fillId="3" borderId="2" xfId="0" quotePrefix="1" applyNumberFormat="1" applyFont="1" applyFill="1" applyBorder="1" applyAlignment="1">
      <alignment horizontal="center" vertical="center"/>
    </xf>
    <xf numFmtId="14" fontId="8" fillId="3" borderId="4" xfId="0" quotePrefix="1" applyNumberFormat="1" applyFont="1" applyFill="1" applyBorder="1" applyAlignment="1">
      <alignment horizontal="center" vertical="center"/>
    </xf>
    <xf numFmtId="14" fontId="8" fillId="3" borderId="3" xfId="0" quotePrefix="1" applyNumberFormat="1" applyFont="1" applyFill="1" applyBorder="1" applyAlignment="1">
      <alignment horizontal="center" vertical="center"/>
    </xf>
    <xf numFmtId="165" fontId="5" fillId="0" borderId="2" xfId="1" applyNumberFormat="1" applyFont="1" applyFill="1" applyBorder="1" applyAlignment="1">
      <alignment horizontal="center" vertical="center" wrapText="1"/>
    </xf>
    <xf numFmtId="165" fontId="5" fillId="0" borderId="3" xfId="1" applyNumberFormat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tabSelected="1" workbookViewId="0">
      <selection activeCell="C4" sqref="C4"/>
    </sheetView>
  </sheetViews>
  <sheetFormatPr defaultRowHeight="15" x14ac:dyDescent="0.25"/>
  <cols>
    <col min="2" max="2" width="32" customWidth="1"/>
    <col min="3" max="3" width="15.42578125" customWidth="1"/>
    <col min="4" max="4" width="16.85546875" customWidth="1"/>
    <col min="5" max="5" width="15.5703125" customWidth="1"/>
    <col min="6" max="6" width="14" customWidth="1"/>
    <col min="7" max="7" width="18.85546875" customWidth="1"/>
    <col min="8" max="8" width="12.28515625" customWidth="1"/>
    <col min="9" max="9" width="14" customWidth="1"/>
    <col min="10" max="10" width="15.28515625" bestFit="1" customWidth="1"/>
    <col min="11" max="11" width="14.28515625" bestFit="1" customWidth="1"/>
  </cols>
  <sheetData>
    <row r="1" spans="1:11" ht="19.5" x14ac:dyDescent="0.3">
      <c r="A1" s="51" t="s">
        <v>35</v>
      </c>
      <c r="B1" s="51"/>
      <c r="C1" s="51"/>
      <c r="D1" s="51"/>
      <c r="E1" s="51"/>
      <c r="F1" s="51"/>
      <c r="G1" s="51"/>
    </row>
    <row r="2" spans="1:11" ht="31.5" x14ac:dyDescent="0.25">
      <c r="A2" s="13" t="s">
        <v>1</v>
      </c>
      <c r="B2" s="14" t="s">
        <v>2</v>
      </c>
      <c r="C2" s="24" t="s">
        <v>3</v>
      </c>
      <c r="D2" s="24" t="s">
        <v>0</v>
      </c>
      <c r="E2" s="14" t="s">
        <v>4</v>
      </c>
      <c r="F2" s="14" t="s">
        <v>5</v>
      </c>
      <c r="G2" s="14" t="s">
        <v>19</v>
      </c>
      <c r="H2" s="7"/>
      <c r="I2" s="7"/>
    </row>
    <row r="3" spans="1:11" ht="15.75" x14ac:dyDescent="0.25">
      <c r="A3" s="27"/>
      <c r="B3" s="28" t="s">
        <v>9</v>
      </c>
      <c r="C3" s="57">
        <f>22458519-2858352</f>
        <v>19600167</v>
      </c>
      <c r="D3" s="58"/>
      <c r="E3" s="28"/>
      <c r="F3" s="28"/>
      <c r="G3" s="28"/>
      <c r="H3" s="7"/>
      <c r="I3" s="49"/>
      <c r="J3" s="48"/>
      <c r="K3" s="48"/>
    </row>
    <row r="4" spans="1:11" ht="15.75" x14ac:dyDescent="0.25">
      <c r="A4" s="12"/>
      <c r="B4" s="8" t="s">
        <v>36</v>
      </c>
      <c r="C4" s="9">
        <v>22762286</v>
      </c>
      <c r="D4" s="9">
        <v>1820990</v>
      </c>
      <c r="E4" s="9"/>
      <c r="F4" s="10"/>
      <c r="G4" s="10"/>
      <c r="I4" s="49"/>
    </row>
    <row r="5" spans="1:11" ht="15.75" x14ac:dyDescent="0.25">
      <c r="A5" s="22"/>
      <c r="B5" s="21"/>
      <c r="C5" s="9"/>
      <c r="D5" s="9"/>
      <c r="E5" s="9"/>
      <c r="F5" s="10"/>
      <c r="G5" s="11"/>
      <c r="I5" s="48"/>
    </row>
    <row r="6" spans="1:11" ht="15.75" x14ac:dyDescent="0.25">
      <c r="A6" s="52" t="s">
        <v>6</v>
      </c>
      <c r="B6" s="53"/>
      <c r="C6" s="15">
        <f>SUM(C4:C4)</f>
        <v>22762286</v>
      </c>
      <c r="D6" s="15">
        <f>SUM(D4:D4)</f>
        <v>1820990</v>
      </c>
      <c r="E6" s="15"/>
      <c r="F6" s="17"/>
      <c r="G6" s="15"/>
      <c r="I6" s="48"/>
    </row>
    <row r="7" spans="1:11" ht="15.75" x14ac:dyDescent="0.25">
      <c r="A7" s="12"/>
      <c r="B7" s="21" t="s">
        <v>20</v>
      </c>
      <c r="C7" s="9"/>
      <c r="D7" s="9"/>
      <c r="E7" s="9">
        <v>1285312</v>
      </c>
      <c r="F7" s="10"/>
      <c r="G7" s="11"/>
    </row>
    <row r="8" spans="1:11" ht="15.75" x14ac:dyDescent="0.25">
      <c r="A8" s="12"/>
      <c r="B8" s="21"/>
      <c r="C8" s="9"/>
      <c r="D8" s="9"/>
      <c r="E8" s="9"/>
      <c r="F8" s="10"/>
      <c r="G8" s="11"/>
    </row>
    <row r="9" spans="1:11" ht="15.75" x14ac:dyDescent="0.25">
      <c r="A9" s="52" t="s">
        <v>7</v>
      </c>
      <c r="B9" s="53"/>
      <c r="C9" s="15"/>
      <c r="D9" s="15"/>
      <c r="E9" s="15">
        <f>SUM(E7:E8)</f>
        <v>1285312</v>
      </c>
      <c r="F9" s="17"/>
      <c r="G9" s="18"/>
      <c r="I9" s="48"/>
    </row>
    <row r="10" spans="1:11" ht="15.75" x14ac:dyDescent="0.25">
      <c r="A10" s="12"/>
      <c r="B10" s="21" t="s">
        <v>5</v>
      </c>
      <c r="C10" s="9"/>
      <c r="D10" s="9"/>
      <c r="E10" s="9"/>
      <c r="F10" s="10">
        <v>1411951</v>
      </c>
      <c r="G10" s="11"/>
    </row>
    <row r="11" spans="1:11" ht="15.75" x14ac:dyDescent="0.25">
      <c r="A11" s="12"/>
      <c r="B11" s="21"/>
      <c r="C11" s="9"/>
      <c r="D11" s="9"/>
      <c r="E11" s="9"/>
      <c r="F11" s="10"/>
      <c r="G11" s="11"/>
    </row>
    <row r="12" spans="1:11" ht="15.75" x14ac:dyDescent="0.25">
      <c r="A12" s="52" t="s">
        <v>18</v>
      </c>
      <c r="B12" s="53"/>
      <c r="C12" s="15"/>
      <c r="D12" s="15"/>
      <c r="E12" s="15"/>
      <c r="F12" s="15">
        <f>SUM(F10:F11)</f>
        <v>1411951</v>
      </c>
      <c r="G12" s="18"/>
    </row>
    <row r="13" spans="1:11" ht="15.75" x14ac:dyDescent="0.25">
      <c r="A13" s="12"/>
      <c r="B13" s="21" t="s">
        <v>37</v>
      </c>
      <c r="C13" s="9"/>
      <c r="D13" s="9"/>
      <c r="E13" s="9"/>
      <c r="F13" s="10"/>
      <c r="G13" s="10">
        <v>9334811</v>
      </c>
      <c r="I13" s="23"/>
    </row>
    <row r="14" spans="1:11" ht="15.75" x14ac:dyDescent="0.25">
      <c r="A14" s="12"/>
      <c r="B14" s="8"/>
      <c r="C14" s="9"/>
      <c r="D14" s="9"/>
      <c r="E14" s="9"/>
      <c r="F14" s="10"/>
      <c r="G14" s="10"/>
      <c r="I14" s="23"/>
    </row>
    <row r="15" spans="1:11" ht="15.75" x14ac:dyDescent="0.25">
      <c r="A15" s="52" t="s">
        <v>8</v>
      </c>
      <c r="B15" s="53"/>
      <c r="C15" s="19"/>
      <c r="D15" s="19"/>
      <c r="E15" s="16"/>
      <c r="F15" s="18"/>
      <c r="G15" s="20">
        <f>SUM(G13:G14)</f>
        <v>9334811</v>
      </c>
      <c r="I15" s="47"/>
      <c r="J15" s="48"/>
    </row>
    <row r="16" spans="1:11" ht="21.75" customHeight="1" x14ac:dyDescent="0.3">
      <c r="A16" s="54" t="s">
        <v>21</v>
      </c>
      <c r="B16" s="55"/>
      <c r="C16" s="55"/>
      <c r="D16" s="55"/>
      <c r="E16" s="55"/>
      <c r="F16" s="56"/>
      <c r="G16" s="29">
        <f>C3+C6+D6-E9-F12-G15</f>
        <v>32151369</v>
      </c>
      <c r="I16" s="47"/>
      <c r="J16" s="47"/>
    </row>
    <row r="17" spans="1:10" ht="15.75" x14ac:dyDescent="0.25">
      <c r="A17" s="2"/>
      <c r="B17" s="5"/>
      <c r="C17" s="25"/>
      <c r="D17" s="25"/>
      <c r="E17" s="3"/>
      <c r="G17" s="47"/>
      <c r="I17" s="48"/>
      <c r="J17" s="48"/>
    </row>
    <row r="18" spans="1:10" ht="15.75" x14ac:dyDescent="0.25">
      <c r="A18" s="2"/>
      <c r="B18" s="5"/>
      <c r="C18" s="25"/>
      <c r="D18" s="25"/>
      <c r="E18" s="3"/>
      <c r="G18" s="47"/>
      <c r="I18" s="48"/>
      <c r="J18" s="48"/>
    </row>
    <row r="19" spans="1:10" ht="15.75" x14ac:dyDescent="0.25">
      <c r="A19" s="2"/>
      <c r="B19" s="5"/>
      <c r="C19" s="25"/>
      <c r="D19" s="25"/>
      <c r="E19" s="3"/>
      <c r="F19" s="1"/>
      <c r="G19" s="47"/>
      <c r="I19" s="48"/>
      <c r="J19" s="48"/>
    </row>
    <row r="20" spans="1:10" ht="15.75" x14ac:dyDescent="0.25">
      <c r="A20" s="6"/>
      <c r="C20" s="26"/>
      <c r="D20" s="26"/>
      <c r="E20" s="4"/>
      <c r="F20" s="1"/>
      <c r="G20" s="47"/>
      <c r="I20" s="48"/>
      <c r="J20" s="48"/>
    </row>
    <row r="21" spans="1:10" ht="15.75" x14ac:dyDescent="0.25">
      <c r="F21" s="1"/>
      <c r="G21" s="47"/>
      <c r="I21" s="48"/>
      <c r="J21" s="48"/>
    </row>
    <row r="22" spans="1:10" x14ac:dyDescent="0.25">
      <c r="G22" s="47"/>
      <c r="I22" s="48"/>
      <c r="J22" s="48"/>
    </row>
    <row r="23" spans="1:10" x14ac:dyDescent="0.25">
      <c r="G23" s="47"/>
      <c r="I23" s="48"/>
      <c r="J23" s="48"/>
    </row>
  </sheetData>
  <mergeCells count="7">
    <mergeCell ref="A1:G1"/>
    <mergeCell ref="A6:B6"/>
    <mergeCell ref="A9:B9"/>
    <mergeCell ref="A15:B15"/>
    <mergeCell ref="A16:F16"/>
    <mergeCell ref="C3:D3"/>
    <mergeCell ref="A12:B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2"/>
  <sheetViews>
    <sheetView workbookViewId="0">
      <pane ySplit="1" topLeftCell="A2" activePane="bottomLeft" state="frozen"/>
      <selection pane="bottomLeft" activeCell="G38" sqref="G38"/>
    </sheetView>
  </sheetViews>
  <sheetFormatPr defaultRowHeight="18.75" customHeight="1" x14ac:dyDescent="0.2"/>
  <cols>
    <col min="1" max="1" width="7.42578125" style="33" customWidth="1"/>
    <col min="2" max="2" width="12.85546875" style="33" customWidth="1"/>
    <col min="3" max="3" width="12.85546875" style="42" customWidth="1"/>
    <col min="4" max="4" width="39.42578125" style="33" customWidth="1"/>
    <col min="5" max="6" width="18.5703125" style="33" customWidth="1"/>
    <col min="7" max="7" width="18.5703125" style="43" customWidth="1"/>
    <col min="8" max="8" width="15.28515625" style="43" customWidth="1"/>
    <col min="9" max="9" width="9.140625" style="33"/>
    <col min="10" max="10" width="13.140625" style="33" bestFit="1" customWidth="1"/>
    <col min="11" max="11" width="29.42578125" style="33" customWidth="1"/>
    <col min="12" max="12" width="17.5703125" style="33" bestFit="1" customWidth="1"/>
    <col min="13" max="16384" width="9.140625" style="33"/>
  </cols>
  <sheetData>
    <row r="1" spans="1:8" ht="27.75" customHeight="1" x14ac:dyDescent="0.2">
      <c r="A1" s="30" t="s">
        <v>12</v>
      </c>
      <c r="B1" s="30" t="s">
        <v>11</v>
      </c>
      <c r="C1" s="31" t="s">
        <v>10</v>
      </c>
      <c r="D1" s="30" t="s">
        <v>13</v>
      </c>
      <c r="E1" s="30" t="s">
        <v>14</v>
      </c>
      <c r="F1" s="30" t="s">
        <v>0</v>
      </c>
      <c r="G1" s="30" t="s">
        <v>15</v>
      </c>
      <c r="H1" s="32" t="s">
        <v>16</v>
      </c>
    </row>
    <row r="2" spans="1:8" ht="26.25" customHeight="1" x14ac:dyDescent="0.2">
      <c r="A2" s="34">
        <v>1</v>
      </c>
      <c r="B2" s="46" t="s">
        <v>38</v>
      </c>
      <c r="C2" s="44">
        <v>45444</v>
      </c>
      <c r="D2" s="35" t="s">
        <v>23</v>
      </c>
      <c r="E2" s="36">
        <v>501096</v>
      </c>
      <c r="F2" s="36">
        <v>40088</v>
      </c>
      <c r="G2" s="36">
        <f>+E2+F2</f>
        <v>541184</v>
      </c>
      <c r="H2" s="37"/>
    </row>
    <row r="3" spans="1:8" ht="26.25" customHeight="1" x14ac:dyDescent="0.2">
      <c r="A3" s="34">
        <v>2</v>
      </c>
      <c r="B3" s="46" t="s">
        <v>39</v>
      </c>
      <c r="C3" s="44">
        <v>45447</v>
      </c>
      <c r="D3" s="35" t="s">
        <v>28</v>
      </c>
      <c r="E3" s="36">
        <v>501096</v>
      </c>
      <c r="F3" s="36">
        <v>40088</v>
      </c>
      <c r="G3" s="36">
        <f t="shared" ref="G3" si="0">+E3+F3</f>
        <v>541184</v>
      </c>
      <c r="H3" s="37"/>
    </row>
    <row r="4" spans="1:8" ht="26.25" customHeight="1" x14ac:dyDescent="0.2">
      <c r="A4" s="34">
        <v>3</v>
      </c>
      <c r="B4" s="46" t="s">
        <v>40</v>
      </c>
      <c r="C4" s="44">
        <v>45447</v>
      </c>
      <c r="D4" s="35" t="s">
        <v>22</v>
      </c>
      <c r="E4" s="36">
        <v>501096</v>
      </c>
      <c r="F4" s="36">
        <v>40088</v>
      </c>
      <c r="G4" s="36">
        <f t="shared" ref="G4:G36" si="1">+E4+F4</f>
        <v>541184</v>
      </c>
      <c r="H4" s="37"/>
    </row>
    <row r="5" spans="1:8" ht="26.25" customHeight="1" x14ac:dyDescent="0.2">
      <c r="A5" s="34">
        <v>4</v>
      </c>
      <c r="B5" s="46" t="s">
        <v>41</v>
      </c>
      <c r="C5" s="44">
        <v>45447</v>
      </c>
      <c r="D5" s="35" t="s">
        <v>74</v>
      </c>
      <c r="E5" s="36">
        <v>1190103</v>
      </c>
      <c r="F5" s="36">
        <v>95208</v>
      </c>
      <c r="G5" s="36">
        <f t="shared" si="1"/>
        <v>1285311</v>
      </c>
      <c r="H5" s="37"/>
    </row>
    <row r="6" spans="1:8" ht="26.25" customHeight="1" x14ac:dyDescent="0.2">
      <c r="A6" s="34">
        <v>5</v>
      </c>
      <c r="B6" s="46" t="s">
        <v>42</v>
      </c>
      <c r="C6" s="44">
        <v>45451</v>
      </c>
      <c r="D6" s="35" t="s">
        <v>23</v>
      </c>
      <c r="E6" s="36">
        <v>501096</v>
      </c>
      <c r="F6" s="36">
        <v>40088</v>
      </c>
      <c r="G6" s="36">
        <f t="shared" ref="G6:G21" si="2">+E6+F6</f>
        <v>541184</v>
      </c>
      <c r="H6" s="37"/>
    </row>
    <row r="7" spans="1:8" ht="26.25" customHeight="1" x14ac:dyDescent="0.2">
      <c r="A7" s="34">
        <v>6</v>
      </c>
      <c r="B7" s="46" t="s">
        <v>43</v>
      </c>
      <c r="C7" s="44">
        <v>45454</v>
      </c>
      <c r="D7" s="35" t="s">
        <v>28</v>
      </c>
      <c r="E7" s="36">
        <v>501096</v>
      </c>
      <c r="F7" s="36">
        <v>40088</v>
      </c>
      <c r="G7" s="36">
        <f t="shared" si="2"/>
        <v>541184</v>
      </c>
      <c r="H7" s="37"/>
    </row>
    <row r="8" spans="1:8" ht="26.25" customHeight="1" x14ac:dyDescent="0.2">
      <c r="A8" s="34">
        <v>7</v>
      </c>
      <c r="B8" s="46" t="s">
        <v>44</v>
      </c>
      <c r="C8" s="44">
        <v>45454</v>
      </c>
      <c r="D8" s="35" t="s">
        <v>28</v>
      </c>
      <c r="E8" s="36">
        <v>501096</v>
      </c>
      <c r="F8" s="36">
        <v>40088</v>
      </c>
      <c r="G8" s="36">
        <f t="shared" si="2"/>
        <v>541184</v>
      </c>
      <c r="H8" s="37"/>
    </row>
    <row r="9" spans="1:8" ht="26.25" customHeight="1" x14ac:dyDescent="0.2">
      <c r="A9" s="34">
        <v>8</v>
      </c>
      <c r="B9" s="46" t="s">
        <v>45</v>
      </c>
      <c r="C9" s="44">
        <v>45454</v>
      </c>
      <c r="D9" s="35" t="s">
        <v>22</v>
      </c>
      <c r="E9" s="36">
        <v>501096</v>
      </c>
      <c r="F9" s="36">
        <v>40088</v>
      </c>
      <c r="G9" s="36">
        <f t="shared" si="2"/>
        <v>541184</v>
      </c>
      <c r="H9" s="37"/>
    </row>
    <row r="10" spans="1:8" ht="26.25" customHeight="1" x14ac:dyDescent="0.2">
      <c r="A10" s="34">
        <v>9</v>
      </c>
      <c r="B10" s="46" t="s">
        <v>46</v>
      </c>
      <c r="C10" s="44">
        <v>45454</v>
      </c>
      <c r="D10" s="35" t="s">
        <v>24</v>
      </c>
      <c r="E10" s="36">
        <v>939555</v>
      </c>
      <c r="F10" s="36">
        <v>75164</v>
      </c>
      <c r="G10" s="36">
        <f t="shared" si="2"/>
        <v>1014719</v>
      </c>
      <c r="H10" s="37"/>
    </row>
    <row r="11" spans="1:8" ht="26.25" customHeight="1" x14ac:dyDescent="0.2">
      <c r="A11" s="34">
        <v>10</v>
      </c>
      <c r="B11" s="46" t="s">
        <v>47</v>
      </c>
      <c r="C11" s="44">
        <v>45454</v>
      </c>
      <c r="D11" s="35" t="s">
        <v>22</v>
      </c>
      <c r="E11" s="36">
        <v>501096</v>
      </c>
      <c r="F11" s="36">
        <v>40088</v>
      </c>
      <c r="G11" s="36">
        <f t="shared" si="2"/>
        <v>541184</v>
      </c>
      <c r="H11" s="37"/>
    </row>
    <row r="12" spans="1:8" ht="26.25" customHeight="1" x14ac:dyDescent="0.2">
      <c r="A12" s="34">
        <v>11</v>
      </c>
      <c r="B12" s="46" t="s">
        <v>48</v>
      </c>
      <c r="C12" s="44">
        <v>45455</v>
      </c>
      <c r="D12" s="35" t="s">
        <v>23</v>
      </c>
      <c r="E12" s="36">
        <v>626370</v>
      </c>
      <c r="F12" s="36">
        <v>50110</v>
      </c>
      <c r="G12" s="36">
        <f t="shared" si="2"/>
        <v>676480</v>
      </c>
      <c r="H12" s="37"/>
    </row>
    <row r="13" spans="1:8" ht="26.25" customHeight="1" x14ac:dyDescent="0.2">
      <c r="A13" s="34">
        <v>12</v>
      </c>
      <c r="B13" s="46" t="s">
        <v>49</v>
      </c>
      <c r="C13" s="44">
        <v>45455</v>
      </c>
      <c r="D13" s="35" t="s">
        <v>22</v>
      </c>
      <c r="E13" s="36">
        <v>501096</v>
      </c>
      <c r="F13" s="36">
        <v>40088</v>
      </c>
      <c r="G13" s="36">
        <f t="shared" si="2"/>
        <v>541184</v>
      </c>
      <c r="H13" s="37"/>
    </row>
    <row r="14" spans="1:8" ht="26.25" customHeight="1" x14ac:dyDescent="0.2">
      <c r="A14" s="34">
        <v>13</v>
      </c>
      <c r="B14" s="46" t="s">
        <v>50</v>
      </c>
      <c r="C14" s="44">
        <v>45455</v>
      </c>
      <c r="D14" s="35" t="s">
        <v>22</v>
      </c>
      <c r="E14" s="36">
        <v>501096</v>
      </c>
      <c r="F14" s="36">
        <v>40088</v>
      </c>
      <c r="G14" s="36">
        <f t="shared" si="2"/>
        <v>541184</v>
      </c>
      <c r="H14" s="37"/>
    </row>
    <row r="15" spans="1:8" ht="26.25" customHeight="1" x14ac:dyDescent="0.2">
      <c r="A15" s="34">
        <v>14</v>
      </c>
      <c r="B15" s="46" t="s">
        <v>51</v>
      </c>
      <c r="C15" s="44">
        <v>45456</v>
      </c>
      <c r="D15" s="35" t="s">
        <v>22</v>
      </c>
      <c r="E15" s="36">
        <v>501096</v>
      </c>
      <c r="F15" s="36">
        <v>40088</v>
      </c>
      <c r="G15" s="36">
        <f t="shared" si="2"/>
        <v>541184</v>
      </c>
      <c r="H15" s="37"/>
    </row>
    <row r="16" spans="1:8" ht="26.25" customHeight="1" x14ac:dyDescent="0.2">
      <c r="A16" s="34">
        <v>15</v>
      </c>
      <c r="B16" s="46" t="s">
        <v>52</v>
      </c>
      <c r="C16" s="44">
        <v>45458</v>
      </c>
      <c r="D16" s="35" t="s">
        <v>28</v>
      </c>
      <c r="E16" s="36">
        <v>626370</v>
      </c>
      <c r="F16" s="36">
        <v>50110</v>
      </c>
      <c r="G16" s="36">
        <f t="shared" si="2"/>
        <v>676480</v>
      </c>
      <c r="H16" s="37"/>
    </row>
    <row r="17" spans="1:8" ht="26.25" customHeight="1" x14ac:dyDescent="0.2">
      <c r="A17" s="34">
        <v>16</v>
      </c>
      <c r="B17" s="46" t="s">
        <v>53</v>
      </c>
      <c r="C17" s="44">
        <v>45461</v>
      </c>
      <c r="D17" s="35" t="s">
        <v>28</v>
      </c>
      <c r="E17" s="36">
        <v>501096</v>
      </c>
      <c r="F17" s="36">
        <v>40088</v>
      </c>
      <c r="G17" s="36">
        <f t="shared" si="2"/>
        <v>541184</v>
      </c>
      <c r="H17" s="37"/>
    </row>
    <row r="18" spans="1:8" ht="26.25" customHeight="1" x14ac:dyDescent="0.2">
      <c r="A18" s="34">
        <v>17</v>
      </c>
      <c r="B18" s="46" t="s">
        <v>54</v>
      </c>
      <c r="C18" s="44">
        <v>45461</v>
      </c>
      <c r="D18" s="35" t="s">
        <v>22</v>
      </c>
      <c r="E18" s="36">
        <v>501096</v>
      </c>
      <c r="F18" s="36">
        <v>40088</v>
      </c>
      <c r="G18" s="36">
        <f t="shared" si="2"/>
        <v>541184</v>
      </c>
      <c r="H18" s="37"/>
    </row>
    <row r="19" spans="1:8" ht="26.25" customHeight="1" x14ac:dyDescent="0.2">
      <c r="A19" s="34">
        <v>18</v>
      </c>
      <c r="B19" s="46" t="s">
        <v>55</v>
      </c>
      <c r="C19" s="44">
        <v>45463</v>
      </c>
      <c r="D19" s="35" t="s">
        <v>22</v>
      </c>
      <c r="E19" s="36">
        <v>501096</v>
      </c>
      <c r="F19" s="36">
        <v>40088</v>
      </c>
      <c r="G19" s="36">
        <f t="shared" si="2"/>
        <v>541184</v>
      </c>
      <c r="H19" s="37"/>
    </row>
    <row r="20" spans="1:8" ht="26.25" customHeight="1" x14ac:dyDescent="0.2">
      <c r="A20" s="34">
        <v>19</v>
      </c>
      <c r="B20" s="46" t="s">
        <v>56</v>
      </c>
      <c r="C20" s="44">
        <v>45463</v>
      </c>
      <c r="D20" s="35" t="s">
        <v>22</v>
      </c>
      <c r="E20" s="36">
        <v>501096</v>
      </c>
      <c r="F20" s="36">
        <v>40088</v>
      </c>
      <c r="G20" s="36">
        <f t="shared" si="2"/>
        <v>541184</v>
      </c>
      <c r="H20" s="37"/>
    </row>
    <row r="21" spans="1:8" ht="26.25" customHeight="1" x14ac:dyDescent="0.2">
      <c r="A21" s="34">
        <v>20</v>
      </c>
      <c r="B21" s="46" t="s">
        <v>57</v>
      </c>
      <c r="C21" s="44">
        <v>45463</v>
      </c>
      <c r="D21" s="35" t="s">
        <v>22</v>
      </c>
      <c r="E21" s="36">
        <v>501096</v>
      </c>
      <c r="F21" s="36">
        <v>40088</v>
      </c>
      <c r="G21" s="36">
        <f t="shared" si="2"/>
        <v>541184</v>
      </c>
      <c r="H21" s="37"/>
    </row>
    <row r="22" spans="1:8" ht="26.25" customHeight="1" x14ac:dyDescent="0.2">
      <c r="A22" s="34">
        <v>21</v>
      </c>
      <c r="B22" s="46" t="s">
        <v>58</v>
      </c>
      <c r="C22" s="44">
        <v>45463</v>
      </c>
      <c r="D22" s="35" t="s">
        <v>25</v>
      </c>
      <c r="E22" s="36">
        <v>939555</v>
      </c>
      <c r="F22" s="36">
        <v>75164</v>
      </c>
      <c r="G22" s="36">
        <f t="shared" ref="G22:G29" si="3">+E22+F22</f>
        <v>1014719</v>
      </c>
      <c r="H22" s="37"/>
    </row>
    <row r="23" spans="1:8" ht="26.25" customHeight="1" x14ac:dyDescent="0.2">
      <c r="A23" s="34">
        <v>22</v>
      </c>
      <c r="B23" s="46" t="s">
        <v>59</v>
      </c>
      <c r="C23" s="44">
        <v>45463</v>
      </c>
      <c r="D23" s="35" t="s">
        <v>74</v>
      </c>
      <c r="E23" s="36">
        <v>939555</v>
      </c>
      <c r="F23" s="36">
        <v>75164</v>
      </c>
      <c r="G23" s="36">
        <f t="shared" si="3"/>
        <v>1014719</v>
      </c>
      <c r="H23" s="37"/>
    </row>
    <row r="24" spans="1:8" ht="26.25" customHeight="1" x14ac:dyDescent="0.2">
      <c r="A24" s="34">
        <v>23</v>
      </c>
      <c r="B24" s="46" t="s">
        <v>60</v>
      </c>
      <c r="C24" s="44">
        <v>45463</v>
      </c>
      <c r="D24" s="35" t="s">
        <v>74</v>
      </c>
      <c r="E24" s="36">
        <v>2067021</v>
      </c>
      <c r="F24" s="36">
        <v>165362</v>
      </c>
      <c r="G24" s="36">
        <f t="shared" si="3"/>
        <v>2232383</v>
      </c>
      <c r="H24" s="37"/>
    </row>
    <row r="25" spans="1:8" ht="26.25" customHeight="1" x14ac:dyDescent="0.2">
      <c r="A25" s="34">
        <v>24</v>
      </c>
      <c r="B25" s="46" t="s">
        <v>61</v>
      </c>
      <c r="C25" s="44">
        <v>45468</v>
      </c>
      <c r="D25" s="35" t="s">
        <v>24</v>
      </c>
      <c r="E25" s="36">
        <v>939555</v>
      </c>
      <c r="F25" s="36">
        <v>75164</v>
      </c>
      <c r="G25" s="36">
        <f t="shared" si="3"/>
        <v>1014719</v>
      </c>
      <c r="H25" s="37"/>
    </row>
    <row r="26" spans="1:8" ht="26.25" customHeight="1" x14ac:dyDescent="0.2">
      <c r="A26" s="34">
        <v>25</v>
      </c>
      <c r="B26" s="46" t="s">
        <v>62</v>
      </c>
      <c r="C26" s="44">
        <v>45468</v>
      </c>
      <c r="D26" s="35" t="s">
        <v>28</v>
      </c>
      <c r="E26" s="36">
        <v>501096</v>
      </c>
      <c r="F26" s="36">
        <v>40088</v>
      </c>
      <c r="G26" s="36">
        <f t="shared" si="3"/>
        <v>541184</v>
      </c>
      <c r="H26" s="37"/>
    </row>
    <row r="27" spans="1:8" ht="26.25" customHeight="1" x14ac:dyDescent="0.2">
      <c r="A27" s="34">
        <v>26</v>
      </c>
      <c r="B27" s="46" t="s">
        <v>63</v>
      </c>
      <c r="C27" s="44">
        <v>45469</v>
      </c>
      <c r="D27" s="35" t="s">
        <v>27</v>
      </c>
      <c r="E27" s="36">
        <v>939555</v>
      </c>
      <c r="F27" s="36">
        <v>75164</v>
      </c>
      <c r="G27" s="36">
        <f t="shared" si="3"/>
        <v>1014719</v>
      </c>
      <c r="H27" s="37"/>
    </row>
    <row r="28" spans="1:8" ht="26.25" customHeight="1" x14ac:dyDescent="0.2">
      <c r="A28" s="34">
        <v>27</v>
      </c>
      <c r="B28" s="46" t="s">
        <v>64</v>
      </c>
      <c r="C28" s="44">
        <v>45469</v>
      </c>
      <c r="D28" s="35" t="s">
        <v>22</v>
      </c>
      <c r="E28" s="36">
        <v>501096</v>
      </c>
      <c r="F28" s="36">
        <v>40088</v>
      </c>
      <c r="G28" s="36">
        <f t="shared" si="3"/>
        <v>541184</v>
      </c>
      <c r="H28" s="37"/>
    </row>
    <row r="29" spans="1:8" ht="26.25" customHeight="1" x14ac:dyDescent="0.2">
      <c r="A29" s="34">
        <v>28</v>
      </c>
      <c r="B29" s="46" t="s">
        <v>65</v>
      </c>
      <c r="C29" s="44">
        <v>45469</v>
      </c>
      <c r="D29" s="35" t="s">
        <v>22</v>
      </c>
      <c r="E29" s="36">
        <v>501096</v>
      </c>
      <c r="F29" s="36">
        <v>40088</v>
      </c>
      <c r="G29" s="36">
        <f t="shared" si="3"/>
        <v>541184</v>
      </c>
      <c r="H29" s="37"/>
    </row>
    <row r="30" spans="1:8" ht="26.25" customHeight="1" x14ac:dyDescent="0.2">
      <c r="A30" s="34">
        <v>29</v>
      </c>
      <c r="B30" s="46" t="s">
        <v>66</v>
      </c>
      <c r="C30" s="44">
        <v>45470</v>
      </c>
      <c r="D30" s="35" t="s">
        <v>22</v>
      </c>
      <c r="E30" s="36">
        <v>501096</v>
      </c>
      <c r="F30" s="36">
        <v>40088</v>
      </c>
      <c r="G30" s="36">
        <f t="shared" si="1"/>
        <v>541184</v>
      </c>
      <c r="H30" s="37"/>
    </row>
    <row r="31" spans="1:8" ht="26.25" customHeight="1" x14ac:dyDescent="0.2">
      <c r="A31" s="34">
        <v>30</v>
      </c>
      <c r="B31" s="46" t="s">
        <v>67</v>
      </c>
      <c r="C31" s="44">
        <v>45471</v>
      </c>
      <c r="D31" s="35" t="s">
        <v>23</v>
      </c>
      <c r="E31" s="36">
        <v>501096</v>
      </c>
      <c r="F31" s="36">
        <v>40088</v>
      </c>
      <c r="G31" s="36">
        <f t="shared" si="1"/>
        <v>541184</v>
      </c>
      <c r="H31" s="37"/>
    </row>
    <row r="32" spans="1:8" ht="26.25" customHeight="1" x14ac:dyDescent="0.2">
      <c r="A32" s="34">
        <v>31</v>
      </c>
      <c r="B32" s="46" t="s">
        <v>68</v>
      </c>
      <c r="C32" s="44">
        <v>45471</v>
      </c>
      <c r="D32" s="35" t="s">
        <v>23</v>
      </c>
      <c r="E32" s="36">
        <v>626370</v>
      </c>
      <c r="F32" s="36">
        <v>50110</v>
      </c>
      <c r="G32" s="36">
        <f t="shared" si="1"/>
        <v>676480</v>
      </c>
      <c r="H32" s="37"/>
    </row>
    <row r="33" spans="1:8" ht="26.25" customHeight="1" x14ac:dyDescent="0.2">
      <c r="A33" s="34">
        <v>32</v>
      </c>
      <c r="B33" s="46" t="s">
        <v>69</v>
      </c>
      <c r="C33" s="44">
        <v>45471</v>
      </c>
      <c r="D33" s="35" t="s">
        <v>23</v>
      </c>
      <c r="E33" s="36">
        <v>501096</v>
      </c>
      <c r="F33" s="36">
        <v>40088</v>
      </c>
      <c r="G33" s="36">
        <f t="shared" si="1"/>
        <v>541184</v>
      </c>
      <c r="H33" s="37"/>
    </row>
    <row r="34" spans="1:8" ht="26.25" customHeight="1" x14ac:dyDescent="0.2">
      <c r="A34" s="34">
        <v>33</v>
      </c>
      <c r="B34" s="46" t="s">
        <v>70</v>
      </c>
      <c r="C34" s="44">
        <v>45471</v>
      </c>
      <c r="D34" s="35" t="s">
        <v>22</v>
      </c>
      <c r="E34" s="36">
        <v>501096</v>
      </c>
      <c r="F34" s="36">
        <v>40088</v>
      </c>
      <c r="G34" s="36">
        <f t="shared" si="1"/>
        <v>541184</v>
      </c>
      <c r="H34" s="37"/>
    </row>
    <row r="35" spans="1:8" ht="26.25" customHeight="1" x14ac:dyDescent="0.2">
      <c r="A35" s="34">
        <v>34</v>
      </c>
      <c r="B35" s="46" t="s">
        <v>71</v>
      </c>
      <c r="C35" s="44">
        <v>45472</v>
      </c>
      <c r="D35" s="35" t="s">
        <v>22</v>
      </c>
      <c r="E35" s="36">
        <v>501096</v>
      </c>
      <c r="F35" s="36">
        <v>40088</v>
      </c>
      <c r="G35" s="36">
        <f t="shared" si="1"/>
        <v>541184</v>
      </c>
      <c r="H35" s="37"/>
    </row>
    <row r="36" spans="1:8" ht="26.25" customHeight="1" x14ac:dyDescent="0.2">
      <c r="A36" s="34">
        <v>35</v>
      </c>
      <c r="B36" s="46" t="s">
        <v>72</v>
      </c>
      <c r="C36" s="44">
        <v>45472</v>
      </c>
      <c r="D36" s="35" t="s">
        <v>22</v>
      </c>
      <c r="E36" s="36">
        <v>400877</v>
      </c>
      <c r="F36" s="36">
        <v>32070</v>
      </c>
      <c r="G36" s="36">
        <f t="shared" si="1"/>
        <v>432947</v>
      </c>
      <c r="H36" s="37"/>
    </row>
    <row r="37" spans="1:8" ht="26.25" customHeight="1" x14ac:dyDescent="0.2">
      <c r="A37" s="34">
        <v>36</v>
      </c>
      <c r="B37" s="46" t="s">
        <v>73</v>
      </c>
      <c r="C37" s="44">
        <v>45472</v>
      </c>
      <c r="D37" s="35" t="s">
        <v>28</v>
      </c>
      <c r="E37" s="36">
        <v>501096</v>
      </c>
      <c r="F37" s="36">
        <v>40088</v>
      </c>
      <c r="G37" s="36">
        <f t="shared" ref="G37" si="4">+E37+F37</f>
        <v>541184</v>
      </c>
      <c r="H37" s="37"/>
    </row>
    <row r="38" spans="1:8" ht="18.75" customHeight="1" x14ac:dyDescent="0.2">
      <c r="A38" s="38"/>
      <c r="B38" s="38"/>
      <c r="C38" s="40"/>
      <c r="D38" s="59" t="s">
        <v>17</v>
      </c>
      <c r="E38" s="60"/>
      <c r="F38" s="61"/>
      <c r="G38" s="41">
        <f>SUM(G2:G37)</f>
        <v>24583276</v>
      </c>
      <c r="H38" s="39"/>
    </row>
    <row r="39" spans="1:8" ht="18.75" customHeight="1" x14ac:dyDescent="0.2">
      <c r="G39" s="33"/>
    </row>
    <row r="40" spans="1:8" ht="18.75" customHeight="1" x14ac:dyDescent="0.2">
      <c r="E40" s="45"/>
      <c r="F40" s="45"/>
      <c r="G40" s="33"/>
    </row>
    <row r="41" spans="1:8" ht="18.75" customHeight="1" x14ac:dyDescent="0.2">
      <c r="E41" s="45">
        <f>+SUM(E2:E37)</f>
        <v>22762286</v>
      </c>
      <c r="F41" s="45">
        <f>+SUM(F2:F37)</f>
        <v>1820990</v>
      </c>
    </row>
    <row r="42" spans="1:8" ht="18.75" customHeight="1" x14ac:dyDescent="0.2">
      <c r="E42" s="45"/>
      <c r="F42" s="45"/>
    </row>
  </sheetData>
  <mergeCells count="1">
    <mergeCell ref="D38:F38"/>
  </mergeCells>
  <conditionalFormatting sqref="B2">
    <cfRule type="duplicateValues" dxfId="3" priority="1"/>
  </conditionalFormatting>
  <conditionalFormatting sqref="B3:B37">
    <cfRule type="duplicateValues" dxfId="2" priority="42"/>
  </conditionalFormatting>
  <pageMargins left="0.31496062992125984" right="0.27559055118110237" top="0.38" bottom="0.35" header="0.17" footer="0.17"/>
  <pageSetup paperSize="9" scale="9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workbookViewId="0">
      <pane ySplit="1" topLeftCell="A2" activePane="bottomLeft" state="frozen"/>
      <selection pane="bottomLeft" activeCell="G10" sqref="G10"/>
    </sheetView>
  </sheetViews>
  <sheetFormatPr defaultRowHeight="18.75" customHeight="1" x14ac:dyDescent="0.2"/>
  <cols>
    <col min="1" max="1" width="7.42578125" style="33" customWidth="1"/>
    <col min="2" max="2" width="12.85546875" style="33" customWidth="1"/>
    <col min="3" max="3" width="12.85546875" style="42" customWidth="1"/>
    <col min="4" max="4" width="39.42578125" style="33" customWidth="1"/>
    <col min="5" max="6" width="18.5703125" style="33" customWidth="1"/>
    <col min="7" max="7" width="18.5703125" style="43" customWidth="1"/>
    <col min="8" max="8" width="15.28515625" style="43" customWidth="1"/>
    <col min="9" max="9" width="9.140625" style="33"/>
    <col min="10" max="10" width="13.140625" style="33" bestFit="1" customWidth="1"/>
    <col min="11" max="11" width="29.42578125" style="33" bestFit="1" customWidth="1"/>
    <col min="12" max="12" width="17.5703125" style="33" bestFit="1" customWidth="1"/>
    <col min="13" max="16384" width="9.140625" style="33"/>
  </cols>
  <sheetData>
    <row r="1" spans="1:10" ht="27.75" customHeight="1" x14ac:dyDescent="0.2">
      <c r="A1" s="30" t="s">
        <v>12</v>
      </c>
      <c r="B1" s="30" t="s">
        <v>11</v>
      </c>
      <c r="C1" s="31" t="s">
        <v>10</v>
      </c>
      <c r="D1" s="30" t="s">
        <v>13</v>
      </c>
      <c r="E1" s="30" t="s">
        <v>14</v>
      </c>
      <c r="F1" s="30" t="s">
        <v>0</v>
      </c>
      <c r="G1" s="30" t="s">
        <v>15</v>
      </c>
      <c r="H1" s="32" t="s">
        <v>16</v>
      </c>
    </row>
    <row r="2" spans="1:10" ht="26.25" customHeight="1" x14ac:dyDescent="0.2">
      <c r="A2" s="34">
        <v>1</v>
      </c>
      <c r="B2" s="46" t="s">
        <v>75</v>
      </c>
      <c r="C2" s="44">
        <v>45456</v>
      </c>
      <c r="D2" s="35" t="s">
        <v>23</v>
      </c>
      <c r="E2" s="36">
        <v>187911</v>
      </c>
      <c r="F2" s="36">
        <v>15033</v>
      </c>
      <c r="G2" s="36">
        <f>+E2+F2</f>
        <v>202944</v>
      </c>
      <c r="H2" s="37"/>
      <c r="J2" s="45"/>
    </row>
    <row r="3" spans="1:10" ht="26.25" customHeight="1" x14ac:dyDescent="0.2">
      <c r="A3" s="34">
        <v>2</v>
      </c>
      <c r="B3" s="46" t="s">
        <v>76</v>
      </c>
      <c r="C3" s="44">
        <v>45456</v>
      </c>
      <c r="D3" s="35" t="s">
        <v>23</v>
      </c>
      <c r="E3" s="36">
        <v>125274</v>
      </c>
      <c r="F3" s="36">
        <v>10022</v>
      </c>
      <c r="G3" s="36">
        <f t="shared" ref="G3:G9" si="0">+E3+F3</f>
        <v>135296</v>
      </c>
      <c r="H3" s="37"/>
      <c r="J3" s="45"/>
    </row>
    <row r="4" spans="1:10" ht="26.25" customHeight="1" x14ac:dyDescent="0.2">
      <c r="A4" s="34">
        <v>3</v>
      </c>
      <c r="B4" s="46" t="s">
        <v>77</v>
      </c>
      <c r="C4" s="44">
        <v>45461</v>
      </c>
      <c r="D4" s="35" t="s">
        <v>26</v>
      </c>
      <c r="E4" s="36">
        <v>125274</v>
      </c>
      <c r="F4" s="36">
        <v>10022</v>
      </c>
      <c r="G4" s="36">
        <f t="shared" si="0"/>
        <v>135296</v>
      </c>
      <c r="H4" s="37"/>
      <c r="J4" s="45"/>
    </row>
    <row r="5" spans="1:10" ht="26.25" customHeight="1" x14ac:dyDescent="0.2">
      <c r="A5" s="34">
        <v>4</v>
      </c>
      <c r="B5" s="46" t="s">
        <v>78</v>
      </c>
      <c r="C5" s="44">
        <v>45461</v>
      </c>
      <c r="D5" s="35" t="s">
        <v>23</v>
      </c>
      <c r="E5" s="36">
        <v>125274</v>
      </c>
      <c r="F5" s="36">
        <v>10022</v>
      </c>
      <c r="G5" s="36">
        <f t="shared" si="0"/>
        <v>135296</v>
      </c>
      <c r="H5" s="37"/>
      <c r="J5" s="45"/>
    </row>
    <row r="6" spans="1:10" ht="26.25" customHeight="1" x14ac:dyDescent="0.2">
      <c r="A6" s="34">
        <v>5</v>
      </c>
      <c r="B6" s="46" t="s">
        <v>79</v>
      </c>
      <c r="C6" s="44">
        <v>45468</v>
      </c>
      <c r="D6" s="35" t="s">
        <v>22</v>
      </c>
      <c r="E6" s="36">
        <v>62637</v>
      </c>
      <c r="F6" s="36">
        <v>5011</v>
      </c>
      <c r="G6" s="36">
        <f t="shared" si="0"/>
        <v>67648</v>
      </c>
      <c r="H6" s="37"/>
      <c r="J6" s="45"/>
    </row>
    <row r="7" spans="1:10" ht="26.25" customHeight="1" x14ac:dyDescent="0.2">
      <c r="A7" s="34">
        <v>6</v>
      </c>
      <c r="B7" s="46" t="s">
        <v>80</v>
      </c>
      <c r="C7" s="44">
        <v>45473</v>
      </c>
      <c r="D7" s="35" t="s">
        <v>28</v>
      </c>
      <c r="E7" s="36">
        <v>125274</v>
      </c>
      <c r="F7" s="36">
        <v>10022</v>
      </c>
      <c r="G7" s="36">
        <f t="shared" si="0"/>
        <v>135296</v>
      </c>
      <c r="H7" s="37"/>
      <c r="J7" s="45"/>
    </row>
    <row r="8" spans="1:10" ht="26.25" customHeight="1" x14ac:dyDescent="0.2">
      <c r="A8" s="34">
        <v>7</v>
      </c>
      <c r="B8" s="46" t="s">
        <v>81</v>
      </c>
      <c r="C8" s="44">
        <v>45473</v>
      </c>
      <c r="D8" s="35" t="s">
        <v>25</v>
      </c>
      <c r="E8" s="36">
        <v>125274</v>
      </c>
      <c r="F8" s="36">
        <v>10022</v>
      </c>
      <c r="G8" s="36">
        <f t="shared" si="0"/>
        <v>135296</v>
      </c>
      <c r="H8" s="37"/>
      <c r="J8" s="45"/>
    </row>
    <row r="9" spans="1:10" ht="26.25" customHeight="1" x14ac:dyDescent="0.2">
      <c r="A9" s="34">
        <v>8</v>
      </c>
      <c r="B9" s="46" t="s">
        <v>82</v>
      </c>
      <c r="C9" s="44">
        <v>45473</v>
      </c>
      <c r="D9" s="35" t="s">
        <v>22</v>
      </c>
      <c r="E9" s="36">
        <v>313185</v>
      </c>
      <c r="F9" s="36">
        <v>25055</v>
      </c>
      <c r="G9" s="36">
        <f t="shared" si="0"/>
        <v>338240</v>
      </c>
      <c r="H9" s="37"/>
      <c r="J9" s="45"/>
    </row>
    <row r="10" spans="1:10" ht="18.75" customHeight="1" x14ac:dyDescent="0.2">
      <c r="A10" s="38"/>
      <c r="B10" s="38"/>
      <c r="C10" s="40"/>
      <c r="D10" s="59" t="s">
        <v>17</v>
      </c>
      <c r="E10" s="60"/>
      <c r="F10" s="61"/>
      <c r="G10" s="41">
        <f>SUM(G2:G9)</f>
        <v>1285312</v>
      </c>
      <c r="H10" s="39"/>
    </row>
    <row r="11" spans="1:10" ht="18.75" customHeight="1" x14ac:dyDescent="0.2">
      <c r="G11" s="33"/>
    </row>
    <row r="12" spans="1:10" ht="18.75" customHeight="1" x14ac:dyDescent="0.2">
      <c r="G12" s="33"/>
    </row>
    <row r="14" spans="1:10" ht="18.75" customHeight="1" x14ac:dyDescent="0.2">
      <c r="E14" s="45"/>
      <c r="F14" s="45"/>
    </row>
  </sheetData>
  <mergeCells count="1">
    <mergeCell ref="D10:F10"/>
  </mergeCells>
  <conditionalFormatting sqref="B2:B9">
    <cfRule type="duplicateValues" dxfId="1" priority="45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zoomScaleNormal="100" workbookViewId="0">
      <pane ySplit="1" topLeftCell="A2" activePane="bottomLeft" state="frozen"/>
      <selection pane="bottomLeft" activeCell="H8" sqref="H8"/>
    </sheetView>
  </sheetViews>
  <sheetFormatPr defaultRowHeight="18.75" customHeight="1" x14ac:dyDescent="0.2"/>
  <cols>
    <col min="1" max="1" width="7.42578125" style="33" customWidth="1"/>
    <col min="2" max="2" width="12.85546875" style="33" customWidth="1"/>
    <col min="3" max="3" width="12.85546875" style="42" customWidth="1"/>
    <col min="4" max="5" width="39.42578125" style="33" customWidth="1"/>
    <col min="6" max="7" width="18.5703125" style="33" customWidth="1"/>
    <col min="8" max="8" width="18.5703125" style="43" customWidth="1"/>
    <col min="9" max="9" width="15.28515625" style="43" customWidth="1"/>
    <col min="10" max="10" width="9.140625" style="33"/>
    <col min="11" max="11" width="13.140625" style="33" bestFit="1" customWidth="1"/>
    <col min="12" max="12" width="29.42578125" style="33" bestFit="1" customWidth="1"/>
    <col min="13" max="13" width="17.5703125" style="33" bestFit="1" customWidth="1"/>
    <col min="14" max="16384" width="9.140625" style="33"/>
  </cols>
  <sheetData>
    <row r="1" spans="1:9" ht="27.75" customHeight="1" x14ac:dyDescent="0.2">
      <c r="A1" s="30" t="s">
        <v>12</v>
      </c>
      <c r="B1" s="30" t="s">
        <v>11</v>
      </c>
      <c r="C1" s="31" t="s">
        <v>10</v>
      </c>
      <c r="D1" s="30" t="s">
        <v>13</v>
      </c>
      <c r="E1" s="30" t="s">
        <v>2</v>
      </c>
      <c r="F1" s="30" t="s">
        <v>14</v>
      </c>
      <c r="G1" s="30" t="s">
        <v>0</v>
      </c>
      <c r="H1" s="30" t="s">
        <v>15</v>
      </c>
      <c r="I1" s="32" t="s">
        <v>16</v>
      </c>
    </row>
    <row r="2" spans="1:9" ht="21.75" customHeight="1" x14ac:dyDescent="0.2">
      <c r="A2" s="34">
        <v>1</v>
      </c>
      <c r="B2" s="46" t="s">
        <v>83</v>
      </c>
      <c r="C2" s="44">
        <v>45454</v>
      </c>
      <c r="D2" s="35" t="s">
        <v>22</v>
      </c>
      <c r="E2" s="35" t="s">
        <v>33</v>
      </c>
      <c r="F2" s="36">
        <v>56373</v>
      </c>
      <c r="G2" s="36">
        <v>4510</v>
      </c>
      <c r="H2" s="36">
        <f t="shared" ref="H2" si="0">+F2+G2</f>
        <v>60883</v>
      </c>
      <c r="I2" s="37"/>
    </row>
    <row r="3" spans="1:9" ht="21.75" customHeight="1" x14ac:dyDescent="0.2">
      <c r="A3" s="34">
        <v>2</v>
      </c>
      <c r="B3" s="46" t="s">
        <v>84</v>
      </c>
      <c r="C3" s="44">
        <v>45454</v>
      </c>
      <c r="D3" s="35" t="s">
        <v>22</v>
      </c>
      <c r="E3" s="35" t="s">
        <v>32</v>
      </c>
      <c r="F3" s="36">
        <v>112747</v>
      </c>
      <c r="G3" s="36">
        <v>9020</v>
      </c>
      <c r="H3" s="36">
        <f t="shared" ref="H3:H7" si="1">+F3+G3</f>
        <v>121767</v>
      </c>
      <c r="I3" s="37"/>
    </row>
    <row r="4" spans="1:9" ht="21.75" customHeight="1" x14ac:dyDescent="0.2">
      <c r="A4" s="34">
        <v>3</v>
      </c>
      <c r="B4" s="46" t="s">
        <v>85</v>
      </c>
      <c r="C4" s="44">
        <v>45454</v>
      </c>
      <c r="D4" s="35" t="s">
        <v>22</v>
      </c>
      <c r="E4" s="35" t="s">
        <v>31</v>
      </c>
      <c r="F4" s="36">
        <v>112747</v>
      </c>
      <c r="G4" s="36">
        <v>9020</v>
      </c>
      <c r="H4" s="36">
        <f t="shared" si="1"/>
        <v>121767</v>
      </c>
      <c r="I4" s="37"/>
    </row>
    <row r="5" spans="1:9" ht="21.75" customHeight="1" x14ac:dyDescent="0.2">
      <c r="A5" s="34">
        <v>4</v>
      </c>
      <c r="B5" s="46" t="s">
        <v>86</v>
      </c>
      <c r="C5" s="44">
        <v>45454</v>
      </c>
      <c r="D5" s="35" t="s">
        <v>22</v>
      </c>
      <c r="E5" s="35" t="s">
        <v>34</v>
      </c>
      <c r="F5" s="36">
        <v>800000</v>
      </c>
      <c r="G5" s="36">
        <v>64000</v>
      </c>
      <c r="H5" s="36">
        <f t="shared" si="1"/>
        <v>864000</v>
      </c>
      <c r="I5" s="37"/>
    </row>
    <row r="6" spans="1:9" ht="21.75" customHeight="1" x14ac:dyDescent="0.2">
      <c r="A6" s="34">
        <v>5</v>
      </c>
      <c r="B6" s="46" t="s">
        <v>87</v>
      </c>
      <c r="C6" s="44">
        <v>45454</v>
      </c>
      <c r="D6" s="35" t="s">
        <v>22</v>
      </c>
      <c r="E6" s="35" t="s">
        <v>30</v>
      </c>
      <c r="F6" s="36">
        <v>112747</v>
      </c>
      <c r="G6" s="36">
        <v>9020</v>
      </c>
      <c r="H6" s="36">
        <f t="shared" si="1"/>
        <v>121767</v>
      </c>
      <c r="I6" s="37"/>
    </row>
    <row r="7" spans="1:9" ht="21.75" customHeight="1" x14ac:dyDescent="0.2">
      <c r="A7" s="34">
        <v>6</v>
      </c>
      <c r="B7" s="46" t="s">
        <v>88</v>
      </c>
      <c r="C7" s="44">
        <v>45454</v>
      </c>
      <c r="D7" s="35" t="s">
        <v>22</v>
      </c>
      <c r="E7" s="35" t="s">
        <v>29</v>
      </c>
      <c r="F7" s="36">
        <v>112747</v>
      </c>
      <c r="G7" s="36">
        <v>9020</v>
      </c>
      <c r="H7" s="36">
        <f t="shared" si="1"/>
        <v>121767</v>
      </c>
      <c r="I7" s="37"/>
    </row>
    <row r="8" spans="1:9" ht="18.75" customHeight="1" x14ac:dyDescent="0.2">
      <c r="A8" s="38"/>
      <c r="B8" s="38"/>
      <c r="C8" s="40"/>
      <c r="D8" s="59" t="s">
        <v>17</v>
      </c>
      <c r="E8" s="60"/>
      <c r="F8" s="60"/>
      <c r="G8" s="61"/>
      <c r="H8" s="41">
        <f>SUM(H2:H7)</f>
        <v>1411951</v>
      </c>
      <c r="I8" s="39"/>
    </row>
    <row r="9" spans="1:9" ht="18.75" customHeight="1" x14ac:dyDescent="0.2">
      <c r="H9" s="33"/>
    </row>
    <row r="10" spans="1:9" ht="18.75" customHeight="1" x14ac:dyDescent="0.2">
      <c r="H10" s="50"/>
    </row>
    <row r="12" spans="1:9" ht="18.75" customHeight="1" x14ac:dyDescent="0.2">
      <c r="F12" s="45"/>
      <c r="G12" s="45"/>
    </row>
  </sheetData>
  <mergeCells count="1">
    <mergeCell ref="D8:G8"/>
  </mergeCells>
  <conditionalFormatting sqref="B2:B7">
    <cfRule type="duplicateValues" dxfId="0" priority="46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Tổng </vt:lpstr>
      <vt:lpstr>Chi Tiết</vt:lpstr>
      <vt:lpstr>Hàng trả</vt:lpstr>
      <vt:lpstr>Hỗ trợ</vt:lpstr>
      <vt:lpstr>'Chi Tiết'!Print_Area</vt:lpstr>
      <vt:lpstr>'Chi Tiết'!Print_Titles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2023-05-16T01:18:13Z</cp:lastPrinted>
  <dcterms:created xsi:type="dcterms:W3CDTF">2023-02-25T03:11:04Z</dcterms:created>
  <dcterms:modified xsi:type="dcterms:W3CDTF">2024-07-22T09:19:59Z</dcterms:modified>
</cp:coreProperties>
</file>