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DA2FEBFF-B8C3-449D-BCF6-73937BAC3D40}" xr6:coauthVersionLast="47" xr6:coauthVersionMax="47" xr10:uidLastSave="{00000000-0000-0000-0000-000000000000}"/>
  <bookViews>
    <workbookView xWindow="-120" yWindow="-120" windowWidth="20730" windowHeight="11040" activeTab="2" xr2:uid="{00000000-000D-0000-FFFF-FFFF00000000}"/>
  </bookViews>
  <sheets>
    <sheet name="Sheet1" sheetId="1" r:id="rId1"/>
    <sheet name="CK phản hồi" sheetId="2" r:id="rId2"/>
    <sheet name="CIRCLEK-MN" sheetId="3" r:id="rId3"/>
  </sheets>
  <externalReferences>
    <externalReference r:id="rId4"/>
  </externalReferences>
  <definedNames>
    <definedName name="_xlnm._FilterDatabase" localSheetId="2" hidden="1">'CIRCLEK-MN'!$A$1:$O$347</definedName>
    <definedName name="_xlnm._FilterDatabase" localSheetId="1" hidden="1">'CK phản hồi'!$A$1:$Z$346</definedName>
    <definedName name="page\x2dtotal" localSheetId="1">'CK phản hồi'!#REF!</definedName>
    <definedName name="page\x2dtotal">Sheet1!$A$373</definedName>
    <definedName name="page\x2dtotal\x2dmaster0" localSheetId="1">'CK phản hồi'!#REF!</definedName>
    <definedName name="page\x2dtotal\x2dmaster0">Sheet1!$A$373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9" i="3" l="1"/>
  <c r="J269" i="3"/>
  <c r="J347" i="3" l="1"/>
  <c r="D347" i="3"/>
  <c r="J346" i="3"/>
  <c r="D346" i="3"/>
  <c r="J345" i="3"/>
  <c r="D345" i="3"/>
  <c r="J344" i="3"/>
  <c r="D344" i="3"/>
  <c r="J343" i="3"/>
  <c r="D343" i="3"/>
  <c r="J342" i="3"/>
  <c r="D342" i="3"/>
  <c r="J341" i="3"/>
  <c r="D341" i="3"/>
  <c r="J340" i="3"/>
  <c r="D340" i="3"/>
  <c r="J339" i="3"/>
  <c r="D339" i="3"/>
  <c r="J338" i="3"/>
  <c r="D338" i="3"/>
  <c r="J337" i="3"/>
  <c r="D337" i="3"/>
  <c r="J336" i="3"/>
  <c r="D336" i="3"/>
  <c r="J335" i="3"/>
  <c r="D335" i="3"/>
  <c r="J334" i="3"/>
  <c r="D334" i="3"/>
  <c r="J333" i="3"/>
  <c r="D333" i="3"/>
  <c r="J332" i="3"/>
  <c r="D332" i="3"/>
  <c r="J331" i="3"/>
  <c r="D331" i="3"/>
  <c r="J330" i="3"/>
  <c r="D330" i="3"/>
  <c r="J329" i="3"/>
  <c r="D329" i="3"/>
  <c r="J328" i="3"/>
  <c r="D328" i="3"/>
  <c r="J327" i="3"/>
  <c r="D327" i="3"/>
  <c r="J326" i="3"/>
  <c r="D326" i="3"/>
  <c r="J325" i="3"/>
  <c r="D325" i="3"/>
  <c r="J324" i="3"/>
  <c r="D324" i="3"/>
  <c r="J323" i="3"/>
  <c r="D323" i="3"/>
  <c r="J322" i="3"/>
  <c r="D322" i="3"/>
  <c r="J321" i="3"/>
  <c r="D321" i="3"/>
  <c r="J320" i="3"/>
  <c r="D320" i="3"/>
  <c r="J319" i="3"/>
  <c r="D319" i="3"/>
  <c r="J318" i="3"/>
  <c r="D318" i="3"/>
  <c r="J317" i="3"/>
  <c r="D317" i="3"/>
  <c r="J316" i="3"/>
  <c r="D316" i="3"/>
  <c r="J315" i="3"/>
  <c r="D315" i="3"/>
  <c r="J314" i="3"/>
  <c r="D314" i="3"/>
  <c r="J313" i="3"/>
  <c r="D313" i="3"/>
  <c r="J312" i="3"/>
  <c r="D312" i="3"/>
  <c r="J311" i="3"/>
  <c r="D311" i="3"/>
  <c r="J310" i="3"/>
  <c r="D310" i="3"/>
  <c r="J309" i="3"/>
  <c r="D309" i="3"/>
  <c r="J308" i="3"/>
  <c r="D308" i="3"/>
  <c r="J307" i="3"/>
  <c r="D307" i="3"/>
  <c r="J306" i="3"/>
  <c r="D306" i="3"/>
  <c r="J305" i="3"/>
  <c r="D305" i="3"/>
  <c r="J304" i="3"/>
  <c r="D304" i="3"/>
  <c r="J303" i="3"/>
  <c r="D303" i="3"/>
  <c r="J302" i="3"/>
  <c r="D302" i="3"/>
  <c r="J301" i="3"/>
  <c r="D301" i="3"/>
  <c r="J300" i="3"/>
  <c r="D300" i="3"/>
  <c r="J299" i="3"/>
  <c r="D299" i="3"/>
  <c r="J298" i="3"/>
  <c r="D298" i="3"/>
  <c r="J297" i="3"/>
  <c r="D297" i="3"/>
  <c r="J296" i="3"/>
  <c r="D296" i="3"/>
  <c r="J295" i="3"/>
  <c r="D295" i="3"/>
  <c r="J294" i="3"/>
  <c r="D294" i="3"/>
  <c r="J293" i="3"/>
  <c r="D293" i="3"/>
  <c r="J292" i="3"/>
  <c r="D292" i="3"/>
  <c r="J291" i="3"/>
  <c r="D291" i="3"/>
  <c r="J290" i="3"/>
  <c r="D290" i="3"/>
  <c r="J289" i="3"/>
  <c r="D289" i="3"/>
  <c r="J288" i="3"/>
  <c r="D288" i="3"/>
  <c r="J287" i="3"/>
  <c r="D287" i="3"/>
  <c r="J286" i="3"/>
  <c r="D286" i="3"/>
  <c r="J285" i="3"/>
  <c r="D285" i="3"/>
  <c r="J284" i="3"/>
  <c r="D284" i="3"/>
  <c r="J283" i="3"/>
  <c r="D283" i="3"/>
  <c r="J282" i="3"/>
  <c r="D282" i="3"/>
  <c r="J281" i="3"/>
  <c r="D281" i="3"/>
  <c r="J280" i="3"/>
  <c r="D280" i="3"/>
  <c r="J279" i="3"/>
  <c r="D279" i="3"/>
  <c r="J278" i="3"/>
  <c r="D278" i="3"/>
  <c r="J277" i="3"/>
  <c r="D277" i="3"/>
  <c r="J276" i="3"/>
  <c r="D276" i="3"/>
  <c r="J275" i="3"/>
  <c r="D275" i="3"/>
  <c r="J274" i="3"/>
  <c r="D274" i="3"/>
  <c r="J273" i="3"/>
  <c r="D273" i="3"/>
  <c r="J272" i="3"/>
  <c r="D272" i="3"/>
  <c r="J271" i="3"/>
  <c r="D271" i="3"/>
  <c r="J270" i="3"/>
  <c r="D270" i="3"/>
  <c r="J268" i="3"/>
  <c r="D268" i="3"/>
  <c r="J267" i="3"/>
  <c r="D267" i="3"/>
  <c r="J266" i="3"/>
  <c r="D266" i="3"/>
  <c r="J265" i="3"/>
  <c r="D265" i="3"/>
  <c r="J264" i="3"/>
  <c r="D264" i="3"/>
  <c r="J263" i="3"/>
  <c r="D263" i="3"/>
  <c r="J262" i="3"/>
  <c r="D262" i="3"/>
  <c r="J261" i="3"/>
  <c r="D261" i="3"/>
  <c r="J260" i="3"/>
  <c r="D260" i="3"/>
  <c r="J259" i="3"/>
  <c r="D259" i="3"/>
  <c r="J258" i="3"/>
  <c r="D258" i="3"/>
  <c r="J257" i="3"/>
  <c r="D257" i="3"/>
  <c r="J256" i="3"/>
  <c r="D256" i="3"/>
  <c r="J255" i="3"/>
  <c r="D255" i="3"/>
  <c r="J254" i="3"/>
  <c r="D254" i="3"/>
  <c r="J253" i="3"/>
  <c r="D253" i="3"/>
  <c r="J252" i="3"/>
  <c r="D252" i="3"/>
  <c r="J251" i="3"/>
  <c r="D251" i="3"/>
  <c r="J250" i="3"/>
  <c r="D250" i="3"/>
  <c r="J249" i="3"/>
  <c r="D249" i="3"/>
  <c r="J248" i="3"/>
  <c r="D248" i="3"/>
  <c r="J247" i="3"/>
  <c r="D247" i="3"/>
  <c r="J246" i="3"/>
  <c r="D246" i="3"/>
  <c r="J245" i="3"/>
  <c r="D245" i="3"/>
  <c r="J244" i="3"/>
  <c r="D244" i="3"/>
  <c r="J243" i="3"/>
  <c r="D243" i="3"/>
  <c r="J242" i="3"/>
  <c r="D242" i="3"/>
  <c r="J241" i="3"/>
  <c r="D241" i="3"/>
  <c r="J240" i="3"/>
  <c r="D240" i="3"/>
  <c r="J239" i="3"/>
  <c r="D239" i="3"/>
  <c r="J238" i="3"/>
  <c r="D238" i="3"/>
  <c r="J237" i="3"/>
  <c r="D237" i="3"/>
  <c r="J236" i="3"/>
  <c r="D236" i="3"/>
  <c r="J235" i="3"/>
  <c r="D235" i="3"/>
  <c r="J234" i="3"/>
  <c r="D234" i="3"/>
  <c r="J233" i="3"/>
  <c r="D233" i="3"/>
  <c r="J232" i="3"/>
  <c r="D232" i="3"/>
  <c r="J231" i="3"/>
  <c r="D231" i="3"/>
  <c r="J230" i="3"/>
  <c r="D230" i="3"/>
  <c r="J229" i="3"/>
  <c r="D229" i="3"/>
  <c r="J228" i="3"/>
  <c r="D228" i="3"/>
  <c r="J227" i="3"/>
  <c r="D227" i="3"/>
  <c r="J226" i="3"/>
  <c r="D226" i="3"/>
  <c r="J225" i="3"/>
  <c r="D225" i="3"/>
  <c r="J224" i="3"/>
  <c r="D224" i="3"/>
  <c r="J223" i="3"/>
  <c r="D223" i="3"/>
  <c r="J222" i="3"/>
  <c r="D222" i="3"/>
  <c r="J221" i="3"/>
  <c r="D221" i="3"/>
  <c r="J220" i="3"/>
  <c r="D220" i="3"/>
  <c r="J219" i="3"/>
  <c r="D219" i="3"/>
  <c r="J218" i="3"/>
  <c r="D218" i="3"/>
  <c r="J217" i="3"/>
  <c r="D217" i="3"/>
  <c r="J216" i="3"/>
  <c r="D216" i="3"/>
  <c r="J215" i="3"/>
  <c r="D215" i="3"/>
  <c r="J214" i="3"/>
  <c r="D214" i="3"/>
  <c r="J213" i="3"/>
  <c r="D213" i="3"/>
  <c r="J212" i="3"/>
  <c r="D212" i="3"/>
  <c r="J211" i="3"/>
  <c r="D211" i="3"/>
  <c r="J210" i="3"/>
  <c r="D210" i="3"/>
  <c r="J209" i="3"/>
  <c r="D209" i="3"/>
  <c r="J208" i="3"/>
  <c r="D208" i="3"/>
  <c r="J207" i="3"/>
  <c r="D207" i="3"/>
  <c r="J206" i="3"/>
  <c r="D206" i="3"/>
  <c r="J205" i="3"/>
  <c r="D205" i="3"/>
  <c r="J204" i="3"/>
  <c r="D204" i="3"/>
  <c r="J203" i="3"/>
  <c r="D203" i="3"/>
  <c r="J202" i="3"/>
  <c r="D202" i="3"/>
  <c r="J201" i="3"/>
  <c r="D201" i="3"/>
  <c r="J200" i="3"/>
  <c r="D200" i="3"/>
  <c r="J199" i="3"/>
  <c r="D199" i="3"/>
  <c r="J198" i="3"/>
  <c r="D198" i="3"/>
  <c r="J197" i="3"/>
  <c r="D197" i="3"/>
  <c r="J196" i="3"/>
  <c r="D196" i="3"/>
  <c r="J195" i="3"/>
  <c r="D195" i="3"/>
  <c r="J194" i="3"/>
  <c r="D194" i="3"/>
  <c r="J193" i="3"/>
  <c r="D193" i="3"/>
  <c r="J192" i="3"/>
  <c r="D192" i="3"/>
  <c r="J191" i="3"/>
  <c r="D191" i="3"/>
  <c r="J190" i="3"/>
  <c r="D190" i="3"/>
  <c r="J189" i="3"/>
  <c r="D189" i="3"/>
  <c r="J188" i="3"/>
  <c r="D188" i="3"/>
  <c r="J187" i="3"/>
  <c r="D187" i="3"/>
  <c r="J186" i="3"/>
  <c r="D186" i="3"/>
  <c r="J185" i="3"/>
  <c r="D185" i="3"/>
  <c r="J184" i="3"/>
  <c r="D184" i="3"/>
  <c r="J183" i="3"/>
  <c r="D183" i="3"/>
  <c r="J182" i="3"/>
  <c r="D182" i="3"/>
  <c r="J181" i="3"/>
  <c r="D181" i="3"/>
  <c r="J180" i="3"/>
  <c r="D180" i="3"/>
  <c r="J179" i="3"/>
  <c r="D179" i="3"/>
  <c r="J178" i="3"/>
  <c r="D178" i="3"/>
  <c r="J177" i="3"/>
  <c r="D177" i="3"/>
  <c r="J176" i="3"/>
  <c r="D176" i="3"/>
  <c r="J175" i="3"/>
  <c r="D175" i="3"/>
  <c r="J174" i="3"/>
  <c r="D174" i="3"/>
  <c r="J173" i="3"/>
  <c r="D173" i="3"/>
  <c r="J172" i="3"/>
  <c r="D172" i="3"/>
  <c r="J171" i="3"/>
  <c r="D171" i="3"/>
  <c r="J170" i="3"/>
  <c r="D170" i="3"/>
  <c r="J169" i="3"/>
  <c r="D169" i="3"/>
  <c r="J168" i="3"/>
  <c r="D168" i="3"/>
  <c r="J167" i="3"/>
  <c r="D167" i="3"/>
  <c r="J166" i="3"/>
  <c r="D166" i="3"/>
  <c r="J165" i="3"/>
  <c r="D165" i="3"/>
  <c r="J164" i="3"/>
  <c r="D164" i="3"/>
  <c r="J163" i="3"/>
  <c r="D163" i="3"/>
  <c r="J162" i="3"/>
  <c r="D162" i="3"/>
  <c r="J161" i="3"/>
  <c r="D161" i="3"/>
  <c r="J160" i="3"/>
  <c r="D160" i="3"/>
  <c r="J159" i="3"/>
  <c r="D159" i="3"/>
  <c r="J158" i="3"/>
  <c r="D158" i="3"/>
  <c r="J157" i="3"/>
  <c r="D157" i="3"/>
  <c r="J156" i="3"/>
  <c r="D156" i="3"/>
  <c r="J155" i="3"/>
  <c r="D155" i="3"/>
  <c r="J154" i="3"/>
  <c r="D154" i="3"/>
  <c r="J153" i="3"/>
  <c r="D153" i="3"/>
  <c r="J152" i="3"/>
  <c r="D152" i="3"/>
  <c r="J151" i="3"/>
  <c r="D151" i="3"/>
  <c r="J150" i="3"/>
  <c r="D150" i="3"/>
  <c r="J149" i="3"/>
  <c r="D149" i="3"/>
  <c r="J148"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Y232" i="2" l="1"/>
  <c r="Y230" i="2"/>
  <c r="Y229" i="2"/>
  <c r="Y234" i="2"/>
  <c r="Y231" i="2"/>
  <c r="Y233" i="2"/>
  <c r="J351" i="3"/>
  <c r="Y337" i="2"/>
  <c r="G333" i="2"/>
  <c r="Y333" i="2" s="1"/>
  <c r="G329" i="2"/>
  <c r="Y329" i="2" s="1"/>
  <c r="G295" i="2"/>
  <c r="Y295" i="2" s="1"/>
  <c r="G276" i="2"/>
  <c r="Y276" i="2" s="1"/>
  <c r="G264" i="2"/>
  <c r="Y264" i="2" s="1"/>
  <c r="G252" i="2"/>
  <c r="Y252" i="2" s="1"/>
  <c r="G196" i="2"/>
  <c r="Y196" i="2" s="1"/>
  <c r="G195" i="2"/>
  <c r="G346" i="2"/>
  <c r="Y346" i="2" s="1"/>
  <c r="G345" i="2"/>
  <c r="Y345" i="2" s="1"/>
  <c r="G344" i="2"/>
  <c r="Y344" i="2" s="1"/>
  <c r="G343" i="2"/>
  <c r="Y343" i="2" s="1"/>
  <c r="G342" i="2"/>
  <c r="Y342" i="2" s="1"/>
  <c r="G341" i="2"/>
  <c r="Y341" i="2" s="1"/>
  <c r="G340" i="2"/>
  <c r="Y340" i="2" s="1"/>
  <c r="G339" i="2"/>
  <c r="Y339" i="2" s="1"/>
  <c r="G338" i="2"/>
  <c r="Y338" i="2" s="1"/>
  <c r="G336" i="2"/>
  <c r="Y336" i="2" s="1"/>
  <c r="G335" i="2"/>
  <c r="Y335" i="2" s="1"/>
  <c r="G334" i="2"/>
  <c r="Y334" i="2" s="1"/>
  <c r="G332" i="2"/>
  <c r="Y332" i="2" s="1"/>
  <c r="G331" i="2"/>
  <c r="Y331" i="2" s="1"/>
  <c r="G330" i="2"/>
  <c r="Y330" i="2" s="1"/>
  <c r="G328" i="2"/>
  <c r="Y328" i="2" s="1"/>
  <c r="G327" i="2"/>
  <c r="Y327" i="2" s="1"/>
  <c r="G326" i="2"/>
  <c r="Y326" i="2" s="1"/>
  <c r="G325" i="2"/>
  <c r="Y325" i="2" s="1"/>
  <c r="G324" i="2"/>
  <c r="Y324" i="2" s="1"/>
  <c r="G323" i="2"/>
  <c r="Y323" i="2" s="1"/>
  <c r="G322" i="2"/>
  <c r="Y322" i="2" s="1"/>
  <c r="G321" i="2"/>
  <c r="Y321" i="2" s="1"/>
  <c r="G320" i="2"/>
  <c r="Y320" i="2" s="1"/>
  <c r="G319" i="2"/>
  <c r="Y319" i="2" s="1"/>
  <c r="G318" i="2"/>
  <c r="Y318" i="2" s="1"/>
  <c r="G317" i="2"/>
  <c r="Y317" i="2" s="1"/>
  <c r="G316" i="2"/>
  <c r="Y316" i="2" s="1"/>
  <c r="G315" i="2"/>
  <c r="Y315" i="2" s="1"/>
  <c r="G314" i="2"/>
  <c r="Y314" i="2" s="1"/>
  <c r="G313" i="2"/>
  <c r="Y313" i="2" s="1"/>
  <c r="G312" i="2"/>
  <c r="Y312" i="2" s="1"/>
  <c r="G311" i="2"/>
  <c r="Y311" i="2" s="1"/>
  <c r="G310" i="2"/>
  <c r="Y310" i="2" s="1"/>
  <c r="G309" i="2"/>
  <c r="Y309" i="2" s="1"/>
  <c r="G308" i="2"/>
  <c r="Y308" i="2" s="1"/>
  <c r="G307" i="2"/>
  <c r="Y307" i="2" s="1"/>
  <c r="G306" i="2"/>
  <c r="Y306" i="2" s="1"/>
  <c r="G305" i="2"/>
  <c r="Y305" i="2" s="1"/>
  <c r="G304" i="2"/>
  <c r="Y304" i="2" s="1"/>
  <c r="G303" i="2"/>
  <c r="Y303" i="2" s="1"/>
  <c r="G302" i="2"/>
  <c r="Y302" i="2" s="1"/>
  <c r="G301" i="2"/>
  <c r="Y301" i="2" s="1"/>
  <c r="G300" i="2"/>
  <c r="Y300" i="2" s="1"/>
  <c r="G299" i="2"/>
  <c r="Y299" i="2" s="1"/>
  <c r="G298" i="2"/>
  <c r="Y298" i="2" s="1"/>
  <c r="G297" i="2"/>
  <c r="Y297" i="2" s="1"/>
  <c r="G296" i="2"/>
  <c r="Y296" i="2" s="1"/>
  <c r="G294" i="2"/>
  <c r="Y294" i="2" s="1"/>
  <c r="G293" i="2"/>
  <c r="Y293" i="2" s="1"/>
  <c r="G292" i="2"/>
  <c r="Y292" i="2" s="1"/>
  <c r="G291" i="2"/>
  <c r="Y291" i="2" s="1"/>
  <c r="G290" i="2"/>
  <c r="Y290" i="2" s="1"/>
  <c r="G289" i="2"/>
  <c r="Y289" i="2" s="1"/>
  <c r="G288" i="2"/>
  <c r="Y288" i="2" s="1"/>
  <c r="G287" i="2"/>
  <c r="Y287" i="2" s="1"/>
  <c r="G286" i="2"/>
  <c r="Y286" i="2" s="1"/>
  <c r="G285" i="2"/>
  <c r="Y285" i="2" s="1"/>
  <c r="G284" i="2"/>
  <c r="Y284" i="2" s="1"/>
  <c r="G283" i="2"/>
  <c r="Y283" i="2" s="1"/>
  <c r="G282" i="2"/>
  <c r="Y282" i="2" s="1"/>
  <c r="G281" i="2"/>
  <c r="Y281" i="2" s="1"/>
  <c r="G280" i="2"/>
  <c r="Y280" i="2" s="1"/>
  <c r="G279" i="2"/>
  <c r="Y279" i="2" s="1"/>
  <c r="G278" i="2"/>
  <c r="Y278" i="2" s="1"/>
  <c r="G277" i="2"/>
  <c r="Y277" i="2" s="1"/>
  <c r="G275" i="2"/>
  <c r="Y275" i="2" s="1"/>
  <c r="G274" i="2"/>
  <c r="Y274" i="2" s="1"/>
  <c r="G273" i="2"/>
  <c r="Y273" i="2" s="1"/>
  <c r="G272" i="2"/>
  <c r="Y272" i="2" s="1"/>
  <c r="G271" i="2"/>
  <c r="Y271" i="2" s="1"/>
  <c r="G270" i="2"/>
  <c r="Y270" i="2" s="1"/>
  <c r="G269" i="2"/>
  <c r="Y269" i="2" s="1"/>
  <c r="G268" i="2"/>
  <c r="Y268" i="2" s="1"/>
  <c r="G267" i="2"/>
  <c r="Y267" i="2" s="1"/>
  <c r="G266" i="2"/>
  <c r="Y266" i="2" s="1"/>
  <c r="G265" i="2"/>
  <c r="Y265" i="2" s="1"/>
  <c r="G263" i="2"/>
  <c r="Y263" i="2" s="1"/>
  <c r="G262" i="2"/>
  <c r="Y262" i="2" s="1"/>
  <c r="G261" i="2"/>
  <c r="Y261" i="2" s="1"/>
  <c r="G260" i="2"/>
  <c r="Y260" i="2" s="1"/>
  <c r="G259" i="2"/>
  <c r="Y259" i="2" s="1"/>
  <c r="G258" i="2"/>
  <c r="Y258" i="2" s="1"/>
  <c r="G257" i="2"/>
  <c r="Y257" i="2" s="1"/>
  <c r="G256" i="2"/>
  <c r="Y256" i="2" s="1"/>
  <c r="G255" i="2"/>
  <c r="Y255" i="2" s="1"/>
  <c r="G254" i="2"/>
  <c r="Y254" i="2" s="1"/>
  <c r="G253" i="2"/>
  <c r="Y253" i="2" s="1"/>
  <c r="G251" i="2"/>
  <c r="Y251" i="2" s="1"/>
  <c r="G250" i="2"/>
  <c r="Y250" i="2" s="1"/>
  <c r="G249" i="2"/>
  <c r="Y249" i="2" s="1"/>
  <c r="G248" i="2"/>
  <c r="Y248" i="2" s="1"/>
  <c r="G247" i="2"/>
  <c r="Y247" i="2" s="1"/>
  <c r="G246" i="2"/>
  <c r="Y246" i="2" s="1"/>
  <c r="G245" i="2"/>
  <c r="Y245" i="2" s="1"/>
  <c r="G244" i="2"/>
  <c r="Y244" i="2" s="1"/>
  <c r="G243" i="2"/>
  <c r="Y243" i="2" s="1"/>
  <c r="G242" i="2"/>
  <c r="Y242" i="2" s="1"/>
  <c r="G241" i="2"/>
  <c r="Y241" i="2" s="1"/>
  <c r="G240" i="2"/>
  <c r="Y240" i="2" s="1"/>
  <c r="G239" i="2"/>
  <c r="Y239" i="2" s="1"/>
  <c r="G238" i="2"/>
  <c r="Y238" i="2" s="1"/>
  <c r="G237" i="2"/>
  <c r="Y237" i="2" s="1"/>
  <c r="G236" i="2"/>
  <c r="Y236" i="2" s="1"/>
  <c r="G235" i="2"/>
  <c r="Y235" i="2" s="1"/>
  <c r="G228" i="2"/>
  <c r="Y228" i="2" s="1"/>
  <c r="G227" i="2"/>
  <c r="Y227" i="2" s="1"/>
  <c r="G226" i="2"/>
  <c r="Y226" i="2" s="1"/>
  <c r="G225" i="2"/>
  <c r="Y225" i="2" s="1"/>
  <c r="G224" i="2"/>
  <c r="Y224" i="2" s="1"/>
  <c r="G223" i="2"/>
  <c r="Y223" i="2" s="1"/>
  <c r="G222" i="2"/>
  <c r="Y222" i="2" s="1"/>
  <c r="G221" i="2"/>
  <c r="Y221" i="2" s="1"/>
  <c r="G220" i="2"/>
  <c r="Y220" i="2" s="1"/>
  <c r="G219" i="2"/>
  <c r="Y219" i="2" s="1"/>
  <c r="G218" i="2"/>
  <c r="Y218" i="2" s="1"/>
  <c r="G217" i="2"/>
  <c r="Y217" i="2" s="1"/>
  <c r="G216" i="2"/>
  <c r="Y216" i="2" s="1"/>
  <c r="G215" i="2"/>
  <c r="Y215" i="2" s="1"/>
  <c r="G214" i="2"/>
  <c r="Y214" i="2" s="1"/>
  <c r="G213" i="2"/>
  <c r="Y213" i="2" s="1"/>
  <c r="G212" i="2"/>
  <c r="Y212" i="2" s="1"/>
  <c r="G211" i="2"/>
  <c r="Y211" i="2" s="1"/>
  <c r="G210" i="2"/>
  <c r="Y210" i="2" s="1"/>
  <c r="G209" i="2"/>
  <c r="Y209" i="2" s="1"/>
  <c r="G208" i="2"/>
  <c r="Y208" i="2" s="1"/>
  <c r="G207" i="2"/>
  <c r="Y207" i="2" s="1"/>
  <c r="G206" i="2"/>
  <c r="Y206" i="2" s="1"/>
  <c r="G205" i="2"/>
  <c r="Y205" i="2" s="1"/>
  <c r="G204" i="2"/>
  <c r="Y204" i="2" s="1"/>
  <c r="G203" i="2"/>
  <c r="Y203" i="2" s="1"/>
  <c r="G202" i="2"/>
  <c r="Y202" i="2" s="1"/>
  <c r="G201" i="2"/>
  <c r="Y201" i="2" s="1"/>
  <c r="G200" i="2"/>
  <c r="Y200" i="2" s="1"/>
  <c r="G199" i="2"/>
  <c r="Y199" i="2" s="1"/>
  <c r="G198" i="2"/>
  <c r="Y198" i="2" s="1"/>
  <c r="G197" i="2"/>
  <c r="Y197" i="2" s="1"/>
  <c r="G194" i="2"/>
  <c r="Y194" i="2" s="1"/>
  <c r="G193" i="2"/>
  <c r="Y193" i="2" s="1"/>
  <c r="G192" i="2"/>
  <c r="Y192" i="2" s="1"/>
  <c r="G191" i="2"/>
  <c r="Y191" i="2" s="1"/>
  <c r="G190" i="2"/>
  <c r="Y190" i="2" s="1"/>
  <c r="G189" i="2"/>
  <c r="Y189" i="2" s="1"/>
  <c r="G188" i="2"/>
  <c r="Y188" i="2" s="1"/>
  <c r="G187" i="2"/>
  <c r="Y187" i="2" s="1"/>
  <c r="G186" i="2"/>
  <c r="Y186" i="2" s="1"/>
  <c r="G185" i="2"/>
  <c r="Y185" i="2" s="1"/>
  <c r="G184" i="2"/>
  <c r="Y184" i="2" s="1"/>
  <c r="G183" i="2"/>
  <c r="Y183" i="2" s="1"/>
  <c r="G182" i="2"/>
  <c r="Y182" i="2" s="1"/>
  <c r="G181" i="2"/>
  <c r="Y181" i="2" s="1"/>
  <c r="G180" i="2"/>
  <c r="Y180" i="2" s="1"/>
  <c r="G179" i="2"/>
  <c r="Y179" i="2" s="1"/>
  <c r="G178" i="2"/>
  <c r="Y178" i="2" s="1"/>
  <c r="G177" i="2"/>
  <c r="Y177" i="2" s="1"/>
  <c r="G176" i="2"/>
  <c r="Y176" i="2" s="1"/>
  <c r="G175" i="2"/>
  <c r="Y175" i="2" s="1"/>
  <c r="G174" i="2"/>
  <c r="Y174" i="2" s="1"/>
  <c r="G173" i="2"/>
  <c r="Y173" i="2" s="1"/>
  <c r="G172" i="2"/>
  <c r="Y172" i="2" s="1"/>
  <c r="G171" i="2"/>
  <c r="Y171" i="2" s="1"/>
  <c r="G170" i="2"/>
  <c r="Y170" i="2" s="1"/>
  <c r="G169" i="2"/>
  <c r="Y169" i="2" s="1"/>
  <c r="G168" i="2"/>
  <c r="Y168" i="2" s="1"/>
  <c r="G167" i="2"/>
  <c r="Y167" i="2" s="1"/>
  <c r="G166" i="2"/>
  <c r="Y166" i="2" s="1"/>
  <c r="G165" i="2"/>
  <c r="Y165" i="2" s="1"/>
  <c r="G164" i="2"/>
  <c r="Y164" i="2" s="1"/>
  <c r="G163" i="2"/>
  <c r="Y163" i="2" s="1"/>
  <c r="G162" i="2"/>
  <c r="Y162" i="2" s="1"/>
  <c r="G161" i="2"/>
  <c r="Y161" i="2" s="1"/>
  <c r="G160" i="2"/>
  <c r="Y160" i="2" s="1"/>
  <c r="G159" i="2"/>
  <c r="Y159" i="2" s="1"/>
  <c r="G158" i="2"/>
  <c r="Y158" i="2" s="1"/>
  <c r="G157" i="2"/>
  <c r="Y157" i="2" s="1"/>
  <c r="G156" i="2"/>
  <c r="Y156" i="2" s="1"/>
  <c r="G155" i="2"/>
  <c r="Y155" i="2" s="1"/>
  <c r="G154" i="2"/>
  <c r="Y154" i="2" s="1"/>
  <c r="G153" i="2"/>
  <c r="Y153" i="2" s="1"/>
  <c r="G152" i="2"/>
  <c r="Y152" i="2" s="1"/>
  <c r="G151" i="2"/>
  <c r="Y151" i="2" s="1"/>
  <c r="G150" i="2"/>
  <c r="Y150" i="2" s="1"/>
  <c r="G149" i="2"/>
  <c r="Y149" i="2" s="1"/>
  <c r="G148" i="2"/>
  <c r="Y148" i="2" s="1"/>
  <c r="G147" i="2"/>
  <c r="Y147" i="2" s="1"/>
  <c r="G146" i="2"/>
  <c r="Y146" i="2" s="1"/>
  <c r="G145" i="2"/>
  <c r="Y145" i="2" s="1"/>
  <c r="G144" i="2"/>
  <c r="Y144" i="2" s="1"/>
  <c r="G143" i="2"/>
  <c r="Y143" i="2" s="1"/>
  <c r="G142" i="2"/>
  <c r="Y142" i="2" s="1"/>
  <c r="G141" i="2"/>
  <c r="Y141" i="2" s="1"/>
  <c r="G140" i="2"/>
  <c r="Y140" i="2" s="1"/>
  <c r="G139" i="2"/>
  <c r="Y139" i="2" s="1"/>
  <c r="G138" i="2"/>
  <c r="Y138" i="2" s="1"/>
  <c r="G137" i="2"/>
  <c r="Y137" i="2" s="1"/>
  <c r="G136" i="2"/>
  <c r="Y136" i="2" s="1"/>
  <c r="G135" i="2"/>
  <c r="Y135" i="2" s="1"/>
  <c r="G134" i="2"/>
  <c r="Y134" i="2" s="1"/>
  <c r="G133" i="2"/>
  <c r="Y133" i="2" s="1"/>
  <c r="G132" i="2"/>
  <c r="Y132" i="2" s="1"/>
  <c r="G131" i="2"/>
  <c r="Y131" i="2" s="1"/>
  <c r="G130" i="2"/>
  <c r="Y130" i="2" s="1"/>
  <c r="G129" i="2"/>
  <c r="Y129" i="2" s="1"/>
  <c r="G128" i="2"/>
  <c r="Y128" i="2" s="1"/>
  <c r="G127" i="2"/>
  <c r="Y127" i="2" s="1"/>
  <c r="G126" i="2"/>
  <c r="Y126" i="2" s="1"/>
  <c r="G125" i="2"/>
  <c r="Y125" i="2" s="1"/>
  <c r="G124" i="2"/>
  <c r="Y124" i="2" s="1"/>
  <c r="G123" i="2"/>
  <c r="Y123" i="2" s="1"/>
  <c r="G122" i="2"/>
  <c r="Y122" i="2" s="1"/>
  <c r="G121" i="2"/>
  <c r="Y121" i="2" s="1"/>
  <c r="G120" i="2"/>
  <c r="Y120" i="2" s="1"/>
  <c r="G119" i="2"/>
  <c r="Y119" i="2" s="1"/>
  <c r="G118" i="2"/>
  <c r="Y118" i="2" s="1"/>
  <c r="G117" i="2"/>
  <c r="Y117" i="2" s="1"/>
  <c r="G116" i="2"/>
  <c r="Y116" i="2" s="1"/>
  <c r="G115" i="2"/>
  <c r="Y115" i="2" s="1"/>
  <c r="G114" i="2"/>
  <c r="Y114" i="2" s="1"/>
  <c r="G113" i="2"/>
  <c r="Y113" i="2" s="1"/>
  <c r="G112" i="2"/>
  <c r="Y112" i="2" s="1"/>
  <c r="G111" i="2"/>
  <c r="Y111" i="2" s="1"/>
  <c r="G110" i="2"/>
  <c r="Y110" i="2" s="1"/>
  <c r="G109" i="2"/>
  <c r="Y109" i="2" s="1"/>
  <c r="G108" i="2"/>
  <c r="Y108" i="2" s="1"/>
  <c r="G107" i="2"/>
  <c r="Y107" i="2" s="1"/>
  <c r="G106" i="2"/>
  <c r="Y106" i="2" s="1"/>
  <c r="G105" i="2"/>
  <c r="Y105" i="2" s="1"/>
  <c r="G104" i="2"/>
  <c r="Y104" i="2" s="1"/>
  <c r="G103" i="2"/>
  <c r="Y103" i="2" s="1"/>
  <c r="G102" i="2"/>
  <c r="Y102" i="2" s="1"/>
  <c r="G101" i="2"/>
  <c r="Y101" i="2" s="1"/>
  <c r="G100" i="2"/>
  <c r="Y100" i="2" s="1"/>
  <c r="G99" i="2"/>
  <c r="Y99" i="2" s="1"/>
  <c r="G98" i="2"/>
  <c r="Y98" i="2" s="1"/>
  <c r="G97" i="2"/>
  <c r="Y97" i="2" s="1"/>
  <c r="G96" i="2"/>
  <c r="Y96" i="2" s="1"/>
  <c r="G95" i="2"/>
  <c r="Y95" i="2" s="1"/>
  <c r="G94" i="2"/>
  <c r="Y94" i="2" s="1"/>
  <c r="G93" i="2"/>
  <c r="Y93" i="2" s="1"/>
  <c r="G92" i="2"/>
  <c r="Y92" i="2" s="1"/>
  <c r="G91" i="2"/>
  <c r="Y91" i="2" s="1"/>
  <c r="G90" i="2"/>
  <c r="Y90" i="2" s="1"/>
  <c r="G89" i="2"/>
  <c r="Y89" i="2" s="1"/>
  <c r="G88" i="2"/>
  <c r="Y88" i="2" s="1"/>
  <c r="G87" i="2"/>
  <c r="Y87" i="2" s="1"/>
  <c r="G86" i="2"/>
  <c r="Y86" i="2" s="1"/>
  <c r="G85" i="2"/>
  <c r="Y85" i="2" s="1"/>
  <c r="G84" i="2"/>
  <c r="Y84" i="2" s="1"/>
  <c r="G83" i="2"/>
  <c r="Y83" i="2" s="1"/>
  <c r="G82" i="2"/>
  <c r="Y82" i="2" s="1"/>
  <c r="G81" i="2"/>
  <c r="Y81" i="2" s="1"/>
  <c r="G80" i="2"/>
  <c r="Y80" i="2" s="1"/>
  <c r="G79" i="2"/>
  <c r="Y79" i="2" s="1"/>
  <c r="G78" i="2"/>
  <c r="Y78" i="2" s="1"/>
  <c r="G77" i="2"/>
  <c r="Y77" i="2" s="1"/>
  <c r="G76" i="2"/>
  <c r="Y76" i="2" s="1"/>
  <c r="G75" i="2"/>
  <c r="Y75" i="2" s="1"/>
  <c r="G74" i="2"/>
  <c r="Y74" i="2" s="1"/>
  <c r="G73" i="2"/>
  <c r="Y73" i="2" s="1"/>
  <c r="G72" i="2"/>
  <c r="Y72" i="2" s="1"/>
  <c r="G71" i="2"/>
  <c r="Y71" i="2" s="1"/>
  <c r="G70" i="2"/>
  <c r="Y70" i="2" s="1"/>
  <c r="G69" i="2"/>
  <c r="Y69" i="2" s="1"/>
  <c r="G68" i="2"/>
  <c r="Y68" i="2" s="1"/>
  <c r="G67" i="2"/>
  <c r="Y67" i="2" s="1"/>
  <c r="G66" i="2"/>
  <c r="Y66" i="2" s="1"/>
  <c r="G65" i="2"/>
  <c r="Y65" i="2" s="1"/>
  <c r="G64" i="2"/>
  <c r="Y64" i="2" s="1"/>
  <c r="G63" i="2"/>
  <c r="Y63" i="2" s="1"/>
  <c r="G62" i="2"/>
  <c r="Y62" i="2" s="1"/>
  <c r="G61" i="2"/>
  <c r="Y61" i="2" s="1"/>
  <c r="G60" i="2"/>
  <c r="Y60" i="2" s="1"/>
  <c r="G59" i="2"/>
  <c r="Y59" i="2" s="1"/>
  <c r="G58" i="2"/>
  <c r="Y58" i="2" s="1"/>
  <c r="G57" i="2"/>
  <c r="Y57" i="2" s="1"/>
  <c r="G56" i="2"/>
  <c r="Y56" i="2" s="1"/>
  <c r="G55" i="2"/>
  <c r="Y55" i="2" s="1"/>
  <c r="G54" i="2"/>
  <c r="Y54" i="2" s="1"/>
  <c r="G53" i="2"/>
  <c r="Y53" i="2" s="1"/>
  <c r="G52" i="2"/>
  <c r="Y52" i="2" s="1"/>
  <c r="G51" i="2"/>
  <c r="Y51" i="2" s="1"/>
  <c r="G50" i="2"/>
  <c r="Y50" i="2" s="1"/>
  <c r="G49" i="2"/>
  <c r="Y49" i="2" s="1"/>
  <c r="G48" i="2"/>
  <c r="Y48" i="2" s="1"/>
  <c r="G47" i="2"/>
  <c r="Y47" i="2" s="1"/>
  <c r="G46" i="2"/>
  <c r="Y46" i="2" s="1"/>
  <c r="G45" i="2"/>
  <c r="Y45" i="2" s="1"/>
  <c r="G44" i="2"/>
  <c r="Y44" i="2" s="1"/>
  <c r="G43" i="2"/>
  <c r="Y43" i="2" s="1"/>
  <c r="G42" i="2"/>
  <c r="Y42" i="2" s="1"/>
  <c r="G41" i="2"/>
  <c r="Y41" i="2" s="1"/>
  <c r="G40" i="2"/>
  <c r="Y40" i="2" s="1"/>
  <c r="G39" i="2"/>
  <c r="Y39" i="2" s="1"/>
  <c r="G38" i="2"/>
  <c r="Y38" i="2" s="1"/>
  <c r="G37" i="2"/>
  <c r="Y37" i="2" s="1"/>
  <c r="G36" i="2"/>
  <c r="Y36" i="2" s="1"/>
  <c r="G35" i="2"/>
  <c r="Y35" i="2" s="1"/>
  <c r="G34" i="2"/>
  <c r="Y34" i="2" s="1"/>
  <c r="G33" i="2"/>
  <c r="Y33" i="2" s="1"/>
  <c r="G32" i="2"/>
  <c r="Y32" i="2" s="1"/>
  <c r="G31" i="2"/>
  <c r="Y31" i="2" s="1"/>
  <c r="G30" i="2"/>
  <c r="Y30" i="2" s="1"/>
  <c r="G29" i="2"/>
  <c r="Y29" i="2" s="1"/>
  <c r="G28" i="2"/>
  <c r="Y28" i="2" s="1"/>
  <c r="G27" i="2"/>
  <c r="Y27" i="2" s="1"/>
  <c r="G26" i="2"/>
  <c r="Y26" i="2" s="1"/>
  <c r="G25" i="2"/>
  <c r="Y25" i="2" s="1"/>
  <c r="G24" i="2"/>
  <c r="Y24" i="2" s="1"/>
  <c r="G23" i="2"/>
  <c r="Y23" i="2" s="1"/>
  <c r="G22" i="2"/>
  <c r="Y22" i="2" s="1"/>
  <c r="G21" i="2"/>
  <c r="Y21" i="2" s="1"/>
  <c r="G20" i="2"/>
  <c r="Y20" i="2" s="1"/>
  <c r="G19" i="2"/>
  <c r="Y19" i="2" s="1"/>
  <c r="G18" i="2"/>
  <c r="Y18" i="2" s="1"/>
  <c r="G17" i="2"/>
  <c r="Y17" i="2" s="1"/>
  <c r="G16" i="2"/>
  <c r="Y16" i="2" s="1"/>
  <c r="G15" i="2"/>
  <c r="Y15" i="2" s="1"/>
  <c r="G14" i="2"/>
  <c r="Y14" i="2" s="1"/>
  <c r="G13" i="2"/>
  <c r="Y13" i="2" s="1"/>
  <c r="G12" i="2"/>
  <c r="Y12" i="2" s="1"/>
  <c r="G11" i="2"/>
  <c r="Y11" i="2" s="1"/>
  <c r="G10" i="2"/>
  <c r="Y10" i="2" s="1"/>
  <c r="G9" i="2"/>
  <c r="Y9" i="2" s="1"/>
  <c r="G8" i="2"/>
  <c r="Y8" i="2" s="1"/>
  <c r="G7" i="2"/>
  <c r="Y7" i="2" s="1"/>
  <c r="G6" i="2"/>
  <c r="Y6" i="2" s="1"/>
  <c r="G5" i="2"/>
  <c r="Y5" i="2" s="1"/>
  <c r="G4" i="2"/>
  <c r="Y4" i="2" s="1"/>
  <c r="G3" i="2"/>
  <c r="Y3" i="2" s="1"/>
  <c r="G2" i="2"/>
  <c r="X348" i="2"/>
  <c r="X346" i="2"/>
  <c r="X345" i="2"/>
  <c r="X344" i="2"/>
  <c r="X343" i="2"/>
  <c r="X342" i="2"/>
  <c r="X341" i="2"/>
  <c r="X340" i="2"/>
  <c r="X339" i="2"/>
  <c r="X338" i="2"/>
  <c r="X337" i="2"/>
  <c r="X336" i="2"/>
  <c r="X335" i="2"/>
  <c r="X334" i="2"/>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Z234" i="2" s="1"/>
  <c r="X233" i="2"/>
  <c r="Z233" i="2" s="1"/>
  <c r="X232" i="2"/>
  <c r="Z232" i="2" s="1"/>
  <c r="X231" i="2"/>
  <c r="X230" i="2"/>
  <c r="Z230" i="2" s="1"/>
  <c r="X229" i="2"/>
  <c r="Z229" i="2" s="1"/>
  <c r="X228" i="2"/>
  <c r="X227" i="2"/>
  <c r="X226" i="2"/>
  <c r="X225"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X6" i="2"/>
  <c r="X5" i="2"/>
  <c r="X4" i="2"/>
  <c r="X3" i="2"/>
  <c r="X2" i="2"/>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15" i="1"/>
  <c r="N162" i="3" l="1"/>
  <c r="O162" i="3" s="1"/>
  <c r="N55" i="3"/>
  <c r="O55" i="3" s="1"/>
  <c r="N86" i="3"/>
  <c r="O86" i="3" s="1"/>
  <c r="N235" i="3"/>
  <c r="O235" i="3" s="1"/>
  <c r="N127" i="3"/>
  <c r="O127" i="3" s="1"/>
  <c r="N4" i="3"/>
  <c r="O4" i="3" s="1"/>
  <c r="N90" i="3"/>
  <c r="O90" i="3" s="1"/>
  <c r="N65" i="3"/>
  <c r="O65" i="3" s="1"/>
  <c r="N166" i="3"/>
  <c r="O166" i="3" s="1"/>
  <c r="N123" i="3"/>
  <c r="O123" i="3" s="1"/>
  <c r="N26" i="3"/>
  <c r="O26" i="3" s="1"/>
  <c r="N122" i="3"/>
  <c r="O122" i="3" s="1"/>
  <c r="N73" i="3"/>
  <c r="O73" i="3" s="1"/>
  <c r="N188" i="3"/>
  <c r="O188" i="3" s="1"/>
  <c r="N48" i="3"/>
  <c r="O48" i="3" s="1"/>
  <c r="N47" i="3"/>
  <c r="O47" i="3" s="1"/>
  <c r="N157" i="3"/>
  <c r="O157" i="3" s="1"/>
  <c r="N69" i="3"/>
  <c r="O69" i="3" s="1"/>
  <c r="N174" i="3"/>
  <c r="O174" i="3" s="1"/>
  <c r="N154" i="3"/>
  <c r="O154" i="3" s="1"/>
  <c r="N43" i="3"/>
  <c r="O43" i="3" s="1"/>
  <c r="N302" i="3"/>
  <c r="O302" i="3" s="1"/>
  <c r="N115" i="3"/>
  <c r="O115" i="3" s="1"/>
  <c r="N191" i="3"/>
  <c r="O191" i="3" s="1"/>
  <c r="N78" i="3"/>
  <c r="O78" i="3" s="1"/>
  <c r="N53" i="3"/>
  <c r="O53" i="3" s="1"/>
  <c r="N160" i="3"/>
  <c r="O160" i="3" s="1"/>
  <c r="N111" i="3"/>
  <c r="O111" i="3" s="1"/>
  <c r="N2" i="3"/>
  <c r="O2" i="3" s="1"/>
  <c r="N110" i="3"/>
  <c r="O110" i="3" s="1"/>
  <c r="N61" i="3"/>
  <c r="O61" i="3" s="1"/>
  <c r="N182" i="3"/>
  <c r="O182" i="3" s="1"/>
  <c r="N24" i="3"/>
  <c r="O24" i="3" s="1"/>
  <c r="N35" i="3"/>
  <c r="O35" i="3" s="1"/>
  <c r="N151" i="3"/>
  <c r="O151" i="3" s="1"/>
  <c r="N57" i="3"/>
  <c r="O57" i="3" s="1"/>
  <c r="N168" i="3"/>
  <c r="O168" i="3" s="1"/>
  <c r="N142" i="3"/>
  <c r="O142" i="3" s="1"/>
  <c r="N307" i="3"/>
  <c r="O307" i="3" s="1"/>
  <c r="N79" i="3"/>
  <c r="O79" i="3" s="1"/>
  <c r="N185" i="3"/>
  <c r="O185" i="3" s="1"/>
  <c r="N54" i="3"/>
  <c r="O54" i="3" s="1"/>
  <c r="N41" i="3"/>
  <c r="O41" i="3" s="1"/>
  <c r="N148" i="3"/>
  <c r="O148" i="3" s="1"/>
  <c r="N99" i="3"/>
  <c r="O99" i="3" s="1"/>
  <c r="N195" i="3"/>
  <c r="O195" i="3" s="1"/>
  <c r="N74" i="3"/>
  <c r="O74" i="3" s="1"/>
  <c r="N49" i="3"/>
  <c r="O49" i="3" s="1"/>
  <c r="N176" i="3"/>
  <c r="O176" i="3" s="1"/>
  <c r="N46" i="3"/>
  <c r="O46" i="3" s="1"/>
  <c r="N23" i="3"/>
  <c r="O23" i="3" s="1"/>
  <c r="N106" i="3"/>
  <c r="O106" i="3" s="1"/>
  <c r="N45" i="3"/>
  <c r="O45" i="3" s="1"/>
  <c r="Y2" i="2"/>
  <c r="N269" i="3"/>
  <c r="O269" i="3" s="1"/>
  <c r="N130" i="3"/>
  <c r="O130" i="3" s="1"/>
  <c r="N289" i="3"/>
  <c r="O289" i="3" s="1"/>
  <c r="N67" i="3"/>
  <c r="O67" i="3" s="1"/>
  <c r="N179" i="3"/>
  <c r="O179" i="3" s="1"/>
  <c r="N30" i="3"/>
  <c r="O30" i="3" s="1"/>
  <c r="N29" i="3"/>
  <c r="O29" i="3" s="1"/>
  <c r="N136" i="3"/>
  <c r="O136" i="3" s="1"/>
  <c r="N87" i="3"/>
  <c r="O87" i="3" s="1"/>
  <c r="N189" i="3"/>
  <c r="O189" i="3" s="1"/>
  <c r="N62" i="3"/>
  <c r="O62" i="3" s="1"/>
  <c r="N37" i="3"/>
  <c r="O37" i="3" s="1"/>
  <c r="N170" i="3"/>
  <c r="O170" i="3" s="1"/>
  <c r="N32" i="3"/>
  <c r="O32" i="3" s="1"/>
  <c r="N11" i="3"/>
  <c r="O11" i="3" s="1"/>
  <c r="N94" i="3"/>
  <c r="O94" i="3" s="1"/>
  <c r="N33" i="3"/>
  <c r="O33" i="3" s="1"/>
  <c r="N156" i="3"/>
  <c r="O156" i="3" s="1"/>
  <c r="Z3" i="2"/>
  <c r="Z15" i="2"/>
  <c r="Z27" i="2"/>
  <c r="Z39" i="2"/>
  <c r="Z51" i="2"/>
  <c r="Z63" i="2"/>
  <c r="Z75" i="2"/>
  <c r="Z87" i="2"/>
  <c r="Z99" i="2"/>
  <c r="Z111" i="2"/>
  <c r="Z123" i="2"/>
  <c r="Z135" i="2"/>
  <c r="Z147" i="2"/>
  <c r="Z159" i="2"/>
  <c r="Z197" i="2"/>
  <c r="N118" i="3"/>
  <c r="O118" i="3" s="1"/>
  <c r="N222" i="3"/>
  <c r="O222" i="3" s="1"/>
  <c r="N31" i="3"/>
  <c r="O31" i="3" s="1"/>
  <c r="N173" i="3"/>
  <c r="O173" i="3" s="1"/>
  <c r="N6" i="3"/>
  <c r="O6" i="3" s="1"/>
  <c r="N17" i="3"/>
  <c r="O17" i="3" s="1"/>
  <c r="N124" i="3"/>
  <c r="O124" i="3" s="1"/>
  <c r="N75" i="3"/>
  <c r="O75" i="3" s="1"/>
  <c r="N183" i="3"/>
  <c r="O183" i="3" s="1"/>
  <c r="N38" i="3"/>
  <c r="O38" i="3" s="1"/>
  <c r="N25" i="3"/>
  <c r="O25" i="3" s="1"/>
  <c r="N164" i="3"/>
  <c r="O164" i="3" s="1"/>
  <c r="N143" i="3"/>
  <c r="O143" i="3" s="1"/>
  <c r="N58" i="3"/>
  <c r="O58" i="3" s="1"/>
  <c r="N82" i="3"/>
  <c r="O82" i="3" s="1"/>
  <c r="N21" i="3"/>
  <c r="O21" i="3" s="1"/>
  <c r="N150" i="3"/>
  <c r="O150" i="3" s="1"/>
  <c r="Z4" i="2"/>
  <c r="Z16" i="2"/>
  <c r="Z28" i="2"/>
  <c r="Z40" i="2"/>
  <c r="Z52" i="2"/>
  <c r="Z64" i="2"/>
  <c r="Z76" i="2"/>
  <c r="Z88" i="2"/>
  <c r="N34" i="3"/>
  <c r="O34" i="3" s="1"/>
  <c r="N210" i="3"/>
  <c r="O210" i="3" s="1"/>
  <c r="N19" i="3"/>
  <c r="O19" i="3" s="1"/>
  <c r="N167" i="3"/>
  <c r="O167" i="3" s="1"/>
  <c r="N28" i="3"/>
  <c r="O28" i="3" s="1"/>
  <c r="N5" i="3"/>
  <c r="O5" i="3" s="1"/>
  <c r="N112" i="3"/>
  <c r="O112" i="3" s="1"/>
  <c r="N63" i="3"/>
  <c r="O63" i="3" s="1"/>
  <c r="N177" i="3"/>
  <c r="O177" i="3" s="1"/>
  <c r="N14" i="3"/>
  <c r="O14" i="3" s="1"/>
  <c r="N13" i="3"/>
  <c r="O13" i="3" s="1"/>
  <c r="N158" i="3"/>
  <c r="O158" i="3" s="1"/>
  <c r="N131" i="3"/>
  <c r="O131" i="3" s="1"/>
  <c r="N8" i="3"/>
  <c r="O8" i="3" s="1"/>
  <c r="N70" i="3"/>
  <c r="O70" i="3" s="1"/>
  <c r="N9" i="3"/>
  <c r="O9" i="3" s="1"/>
  <c r="N140" i="3"/>
  <c r="O140" i="3" s="1"/>
  <c r="N245" i="3"/>
  <c r="O245" i="3" s="1"/>
  <c r="N7" i="3"/>
  <c r="O7" i="3" s="1"/>
  <c r="N161" i="3"/>
  <c r="O161" i="3" s="1"/>
  <c r="N137" i="3"/>
  <c r="O137" i="3" s="1"/>
  <c r="N64" i="3"/>
  <c r="O64" i="3" s="1"/>
  <c r="N100" i="3"/>
  <c r="O100" i="3" s="1"/>
  <c r="N51" i="3"/>
  <c r="O51" i="3" s="1"/>
  <c r="N171" i="3"/>
  <c r="O171" i="3" s="1"/>
  <c r="N145" i="3"/>
  <c r="O145" i="3" s="1"/>
  <c r="N84" i="3"/>
  <c r="O84" i="3" s="1"/>
  <c r="N144" i="3"/>
  <c r="O144" i="3" s="1"/>
  <c r="N119" i="3"/>
  <c r="O119" i="3" s="1"/>
  <c r="N193" i="3"/>
  <c r="O193" i="3" s="1"/>
  <c r="N10" i="3"/>
  <c r="O10" i="3" s="1"/>
  <c r="N92" i="3"/>
  <c r="O92" i="3" s="1"/>
  <c r="N128" i="3"/>
  <c r="O128" i="3" s="1"/>
  <c r="N233" i="3"/>
  <c r="O233" i="3" s="1"/>
  <c r="N102" i="3"/>
  <c r="O102" i="3" s="1"/>
  <c r="N155" i="3"/>
  <c r="O155" i="3" s="1"/>
  <c r="N125" i="3"/>
  <c r="O125" i="3" s="1"/>
  <c r="N16" i="3"/>
  <c r="O16" i="3" s="1"/>
  <c r="N88" i="3"/>
  <c r="O88" i="3" s="1"/>
  <c r="N39" i="3"/>
  <c r="O39" i="3" s="1"/>
  <c r="N165" i="3"/>
  <c r="O165" i="3" s="1"/>
  <c r="N133" i="3"/>
  <c r="O133" i="3" s="1"/>
  <c r="N60" i="3"/>
  <c r="O60" i="3" s="1"/>
  <c r="N132" i="3"/>
  <c r="O132" i="3" s="1"/>
  <c r="N107" i="3"/>
  <c r="O107" i="3" s="1"/>
  <c r="N187" i="3"/>
  <c r="O187" i="3" s="1"/>
  <c r="N141" i="3"/>
  <c r="O141" i="3" s="1"/>
  <c r="N56" i="3"/>
  <c r="O56" i="3" s="1"/>
  <c r="N116" i="3"/>
  <c r="O116" i="3" s="1"/>
  <c r="N93" i="3"/>
  <c r="O93" i="3" s="1"/>
  <c r="N280" i="3"/>
  <c r="O280" i="3" s="1"/>
  <c r="N287" i="3"/>
  <c r="O287" i="3" s="1"/>
  <c r="N300" i="3"/>
  <c r="O300" i="3" s="1"/>
  <c r="N66" i="3"/>
  <c r="O66" i="3" s="1"/>
  <c r="N149" i="3"/>
  <c r="O149" i="3" s="1"/>
  <c r="N113" i="3"/>
  <c r="O113" i="3" s="1"/>
  <c r="N190" i="3"/>
  <c r="O190" i="3" s="1"/>
  <c r="N76" i="3"/>
  <c r="O76" i="3" s="1"/>
  <c r="N27" i="3"/>
  <c r="O27" i="3" s="1"/>
  <c r="N159" i="3"/>
  <c r="O159" i="3" s="1"/>
  <c r="N121" i="3"/>
  <c r="O121" i="3" s="1"/>
  <c r="N36" i="3"/>
  <c r="O36" i="3" s="1"/>
  <c r="N120" i="3"/>
  <c r="O120" i="3" s="1"/>
  <c r="N95" i="3"/>
  <c r="O95" i="3" s="1"/>
  <c r="N181" i="3"/>
  <c r="O181" i="3" s="1"/>
  <c r="N129" i="3"/>
  <c r="O129" i="3" s="1"/>
  <c r="N20" i="3"/>
  <c r="O20" i="3" s="1"/>
  <c r="N104" i="3"/>
  <c r="O104" i="3" s="1"/>
  <c r="N227" i="3"/>
  <c r="O227" i="3" s="1"/>
  <c r="N3" i="3"/>
  <c r="O3" i="3" s="1"/>
  <c r="N236" i="3"/>
  <c r="O236" i="3" s="1"/>
  <c r="N288" i="3"/>
  <c r="O288" i="3" s="1"/>
  <c r="N42" i="3"/>
  <c r="O42" i="3" s="1"/>
  <c r="N138" i="3"/>
  <c r="O138" i="3" s="1"/>
  <c r="N101" i="3"/>
  <c r="O101" i="3" s="1"/>
  <c r="N184" i="3"/>
  <c r="O184" i="3" s="1"/>
  <c r="N52" i="3"/>
  <c r="O52" i="3" s="1"/>
  <c r="N15" i="3"/>
  <c r="O15" i="3" s="1"/>
  <c r="N153" i="3"/>
  <c r="O153" i="3" s="1"/>
  <c r="N109" i="3"/>
  <c r="O109" i="3" s="1"/>
  <c r="N12" i="3"/>
  <c r="O12" i="3" s="1"/>
  <c r="N108" i="3"/>
  <c r="O108" i="3" s="1"/>
  <c r="N83" i="3"/>
  <c r="O83" i="3" s="1"/>
  <c r="N175" i="3"/>
  <c r="O175" i="3" s="1"/>
  <c r="N117" i="3"/>
  <c r="O117" i="3" s="1"/>
  <c r="N192" i="3"/>
  <c r="O192" i="3" s="1"/>
  <c r="N80" i="3"/>
  <c r="O80" i="3" s="1"/>
  <c r="N103" i="3"/>
  <c r="O103" i="3" s="1"/>
  <c r="N224" i="3"/>
  <c r="O224" i="3" s="1"/>
  <c r="N18" i="3"/>
  <c r="O18" i="3" s="1"/>
  <c r="N126" i="3"/>
  <c r="O126" i="3" s="1"/>
  <c r="N89" i="3"/>
  <c r="O89" i="3" s="1"/>
  <c r="N178" i="3"/>
  <c r="O178" i="3" s="1"/>
  <c r="N147" i="3"/>
  <c r="O147" i="3" s="1"/>
  <c r="N98" i="3"/>
  <c r="O98" i="3" s="1"/>
  <c r="N146" i="3"/>
  <c r="O146" i="3" s="1"/>
  <c r="N97" i="3"/>
  <c r="O97" i="3" s="1"/>
  <c r="N22" i="3"/>
  <c r="O22" i="3" s="1"/>
  <c r="N96" i="3"/>
  <c r="O96" i="3" s="1"/>
  <c r="N71" i="3"/>
  <c r="O71" i="3" s="1"/>
  <c r="N169" i="3"/>
  <c r="O169" i="3" s="1"/>
  <c r="N105" i="3"/>
  <c r="O105" i="3" s="1"/>
  <c r="N186" i="3"/>
  <c r="O186" i="3" s="1"/>
  <c r="N68" i="3"/>
  <c r="O68" i="3" s="1"/>
  <c r="N91" i="3"/>
  <c r="O91" i="3" s="1"/>
  <c r="N247" i="3"/>
  <c r="O247" i="3" s="1"/>
  <c r="N139" i="3"/>
  <c r="O139" i="3" s="1"/>
  <c r="N40" i="3"/>
  <c r="O40" i="3" s="1"/>
  <c r="N114" i="3"/>
  <c r="O114" i="3" s="1"/>
  <c r="N77" i="3"/>
  <c r="O77" i="3" s="1"/>
  <c r="N172" i="3"/>
  <c r="O172" i="3" s="1"/>
  <c r="N135" i="3"/>
  <c r="O135" i="3" s="1"/>
  <c r="N50" i="3"/>
  <c r="O50" i="3" s="1"/>
  <c r="N134" i="3"/>
  <c r="O134" i="3" s="1"/>
  <c r="N85" i="3"/>
  <c r="O85" i="3" s="1"/>
  <c r="N194" i="3"/>
  <c r="O194" i="3" s="1"/>
  <c r="N72" i="3"/>
  <c r="O72" i="3" s="1"/>
  <c r="N59" i="3"/>
  <c r="O59" i="3" s="1"/>
  <c r="N163" i="3"/>
  <c r="O163" i="3" s="1"/>
  <c r="N81" i="3"/>
  <c r="O81" i="3" s="1"/>
  <c r="N180" i="3"/>
  <c r="O180" i="3" s="1"/>
  <c r="N44" i="3"/>
  <c r="O44" i="3" s="1"/>
  <c r="N314" i="3"/>
  <c r="O314" i="3" s="1"/>
  <c r="N316" i="3"/>
  <c r="O316" i="3" s="1"/>
  <c r="N328" i="3"/>
  <c r="O328" i="3" s="1"/>
  <c r="N220" i="3"/>
  <c r="O220" i="3" s="1"/>
  <c r="N327" i="3"/>
  <c r="O327" i="3" s="1"/>
  <c r="N212" i="3"/>
  <c r="O212" i="3" s="1"/>
  <c r="N223" i="3"/>
  <c r="O223" i="3" s="1"/>
  <c r="N296" i="3"/>
  <c r="O296" i="3" s="1"/>
  <c r="N277" i="3"/>
  <c r="O277" i="3" s="1"/>
  <c r="N325" i="3"/>
  <c r="O325" i="3" s="1"/>
  <c r="N198" i="3"/>
  <c r="O198" i="3" s="1"/>
  <c r="N221" i="3"/>
  <c r="O221" i="3" s="1"/>
  <c r="N276" i="3"/>
  <c r="O276" i="3" s="1"/>
  <c r="N298" i="3"/>
  <c r="O298" i="3" s="1"/>
  <c r="N322" i="3"/>
  <c r="O322" i="3" s="1"/>
  <c r="N291" i="3"/>
  <c r="O291" i="3" s="1"/>
  <c r="N321" i="3"/>
  <c r="O321" i="3" s="1"/>
  <c r="N200" i="3"/>
  <c r="O200" i="3" s="1"/>
  <c r="N211" i="3"/>
  <c r="O211" i="3" s="1"/>
  <c r="N284" i="3"/>
  <c r="O284" i="3" s="1"/>
  <c r="N264" i="3"/>
  <c r="O264" i="3" s="1"/>
  <c r="N319" i="3"/>
  <c r="O319" i="3" s="1"/>
  <c r="N317" i="3"/>
  <c r="O317" i="3" s="1"/>
  <c r="N209" i="3"/>
  <c r="O209" i="3" s="1"/>
  <c r="N263" i="3"/>
  <c r="O263" i="3" s="1"/>
  <c r="N340" i="3"/>
  <c r="O340" i="3" s="1"/>
  <c r="N337" i="3"/>
  <c r="O337" i="3" s="1"/>
  <c r="N334" i="3"/>
  <c r="O334" i="3" s="1"/>
  <c r="N286" i="3"/>
  <c r="O286" i="3" s="1"/>
  <c r="N310" i="3"/>
  <c r="O310" i="3" s="1"/>
  <c r="N266" i="3"/>
  <c r="O266" i="3" s="1"/>
  <c r="N315" i="3"/>
  <c r="O315" i="3" s="1"/>
  <c r="N152" i="3"/>
  <c r="O152" i="3" s="1"/>
  <c r="N199" i="3"/>
  <c r="O199" i="3" s="1"/>
  <c r="N272" i="3"/>
  <c r="O272" i="3" s="1"/>
  <c r="N252" i="3"/>
  <c r="O252" i="3" s="1"/>
  <c r="N313" i="3"/>
  <c r="O313" i="3" s="1"/>
  <c r="N256" i="3"/>
  <c r="O256" i="3" s="1"/>
  <c r="N197" i="3"/>
  <c r="O197" i="3" s="1"/>
  <c r="N251" i="3"/>
  <c r="O251" i="3" s="1"/>
  <c r="N347" i="3"/>
  <c r="O347" i="3" s="1"/>
  <c r="N333" i="3"/>
  <c r="O333" i="3" s="1"/>
  <c r="N267" i="3"/>
  <c r="O267" i="3" s="1"/>
  <c r="N304" i="3"/>
  <c r="O304" i="3" s="1"/>
  <c r="N254" i="3"/>
  <c r="O254" i="3" s="1"/>
  <c r="N309" i="3"/>
  <c r="O309" i="3" s="1"/>
  <c r="N299" i="3"/>
  <c r="O299" i="3" s="1"/>
  <c r="N341" i="3"/>
  <c r="O341" i="3" s="1"/>
  <c r="N253" i="3"/>
  <c r="O253" i="3" s="1"/>
  <c r="N240" i="3"/>
  <c r="O240" i="3" s="1"/>
  <c r="N301" i="3"/>
  <c r="O301" i="3" s="1"/>
  <c r="N214" i="3"/>
  <c r="O214" i="3" s="1"/>
  <c r="N329" i="3"/>
  <c r="O329" i="3" s="1"/>
  <c r="N239" i="3"/>
  <c r="O239" i="3" s="1"/>
  <c r="N249" i="3"/>
  <c r="O249" i="3" s="1"/>
  <c r="N292" i="3"/>
  <c r="O292" i="3" s="1"/>
  <c r="N242" i="3"/>
  <c r="O242" i="3" s="1"/>
  <c r="N303" i="3"/>
  <c r="O303" i="3" s="1"/>
  <c r="N268" i="3"/>
  <c r="O268" i="3" s="1"/>
  <c r="N250" i="3"/>
  <c r="O250" i="3" s="1"/>
  <c r="N241" i="3"/>
  <c r="O241" i="3" s="1"/>
  <c r="N228" i="3"/>
  <c r="O228" i="3" s="1"/>
  <c r="N295" i="3"/>
  <c r="O295" i="3" s="1"/>
  <c r="N324" i="3"/>
  <c r="O324" i="3" s="1"/>
  <c r="N275" i="3"/>
  <c r="O275" i="3" s="1"/>
  <c r="N331" i="3"/>
  <c r="O331" i="3" s="1"/>
  <c r="Y195" i="2"/>
  <c r="Z195" i="2" s="1"/>
  <c r="N345" i="3"/>
  <c r="O345" i="3" s="1"/>
  <c r="N285" i="3"/>
  <c r="O285" i="3" s="1"/>
  <c r="N281" i="3"/>
  <c r="O281" i="3" s="1"/>
  <c r="N208" i="3"/>
  <c r="O208" i="3" s="1"/>
  <c r="N346" i="3"/>
  <c r="O346" i="3" s="1"/>
  <c r="N237" i="3"/>
  <c r="O237" i="3" s="1"/>
  <c r="N274" i="3"/>
  <c r="O274" i="3" s="1"/>
  <c r="N230" i="3"/>
  <c r="O230" i="3" s="1"/>
  <c r="N297" i="3"/>
  <c r="O297" i="3" s="1"/>
  <c r="N308" i="3"/>
  <c r="O308" i="3" s="1"/>
  <c r="N344" i="3"/>
  <c r="O344" i="3" s="1"/>
  <c r="N229" i="3"/>
  <c r="O229" i="3" s="1"/>
  <c r="N216" i="3"/>
  <c r="O216" i="3" s="1"/>
  <c r="N283" i="3"/>
  <c r="O283" i="3" s="1"/>
  <c r="N306" i="3"/>
  <c r="O306" i="3" s="1"/>
  <c r="N342" i="3"/>
  <c r="O342" i="3" s="1"/>
  <c r="N215" i="3"/>
  <c r="O215" i="3" s="1"/>
  <c r="N339" i="3"/>
  <c r="O339" i="3" s="1"/>
  <c r="N261" i="3"/>
  <c r="O261" i="3" s="1"/>
  <c r="N219" i="3"/>
  <c r="O219" i="3" s="1"/>
  <c r="N255" i="3"/>
  <c r="O255" i="3" s="1"/>
  <c r="N218" i="3"/>
  <c r="O218" i="3" s="1"/>
  <c r="N279" i="3"/>
  <c r="O279" i="3" s="1"/>
  <c r="N290" i="3"/>
  <c r="O290" i="3" s="1"/>
  <c r="N338" i="3"/>
  <c r="O338" i="3" s="1"/>
  <c r="N217" i="3"/>
  <c r="O217" i="3" s="1"/>
  <c r="N204" i="3"/>
  <c r="O204" i="3" s="1"/>
  <c r="N271" i="3"/>
  <c r="O271" i="3" s="1"/>
  <c r="N294" i="3"/>
  <c r="O294" i="3" s="1"/>
  <c r="N336" i="3"/>
  <c r="O336" i="3" s="1"/>
  <c r="N203" i="3"/>
  <c r="O203" i="3" s="1"/>
  <c r="N225" i="3"/>
  <c r="O225" i="3" s="1"/>
  <c r="N201" i="3"/>
  <c r="O201" i="3" s="1"/>
  <c r="N243" i="3"/>
  <c r="O243" i="3" s="1"/>
  <c r="N206" i="3"/>
  <c r="O206" i="3" s="1"/>
  <c r="N273" i="3"/>
  <c r="O273" i="3" s="1"/>
  <c r="N278" i="3"/>
  <c r="O278" i="3" s="1"/>
  <c r="N332" i="3"/>
  <c r="O332" i="3" s="1"/>
  <c r="N205" i="3"/>
  <c r="O205" i="3" s="1"/>
  <c r="N323" i="3"/>
  <c r="O323" i="3" s="1"/>
  <c r="N258" i="3"/>
  <c r="O258" i="3" s="1"/>
  <c r="N282" i="3"/>
  <c r="O282" i="3" s="1"/>
  <c r="N330" i="3"/>
  <c r="O330" i="3" s="1"/>
  <c r="N335" i="3"/>
  <c r="O335" i="3" s="1"/>
  <c r="N213" i="3"/>
  <c r="O213" i="3" s="1"/>
  <c r="N293" i="3"/>
  <c r="O293" i="3" s="1"/>
  <c r="N231" i="3"/>
  <c r="O231" i="3" s="1"/>
  <c r="N311" i="3"/>
  <c r="O311" i="3" s="1"/>
  <c r="N260" i="3"/>
  <c r="O260" i="3" s="1"/>
  <c r="N265" i="3"/>
  <c r="O265" i="3" s="1"/>
  <c r="N326" i="3"/>
  <c r="O326" i="3" s="1"/>
  <c r="N305" i="3"/>
  <c r="O305" i="3" s="1"/>
  <c r="N244" i="3"/>
  <c r="O244" i="3" s="1"/>
  <c r="N246" i="3"/>
  <c r="O246" i="3" s="1"/>
  <c r="N270" i="3"/>
  <c r="O270" i="3" s="1"/>
  <c r="N318" i="3"/>
  <c r="O318" i="3" s="1"/>
  <c r="N262" i="3"/>
  <c r="O262" i="3" s="1"/>
  <c r="N202" i="3"/>
  <c r="O202" i="3" s="1"/>
  <c r="N226" i="3"/>
  <c r="O226" i="3" s="1"/>
  <c r="N207" i="3"/>
  <c r="O207" i="3" s="1"/>
  <c r="N232" i="3"/>
  <c r="O232" i="3" s="1"/>
  <c r="N248" i="3"/>
  <c r="O248" i="3" s="1"/>
  <c r="N259" i="3"/>
  <c r="O259" i="3" s="1"/>
  <c r="N320" i="3"/>
  <c r="O320" i="3" s="1"/>
  <c r="N238" i="3"/>
  <c r="O238" i="3" s="1"/>
  <c r="N343" i="3"/>
  <c r="O343" i="3" s="1"/>
  <c r="N234" i="3"/>
  <c r="O234" i="3" s="1"/>
  <c r="N257" i="3"/>
  <c r="O257" i="3" s="1"/>
  <c r="N312" i="3"/>
  <c r="O312" i="3" s="1"/>
  <c r="N196" i="3"/>
  <c r="O196" i="3" s="1"/>
  <c r="Z231" i="2"/>
  <c r="Z12" i="2"/>
  <c r="Z24" i="2"/>
  <c r="Z36" i="2"/>
  <c r="Z48" i="2"/>
  <c r="Z60" i="2"/>
  <c r="Z72" i="2"/>
  <c r="Z84" i="2"/>
  <c r="Z96" i="2"/>
  <c r="Z108" i="2"/>
  <c r="Z120" i="2"/>
  <c r="Z132" i="2"/>
  <c r="Z144" i="2"/>
  <c r="Z156" i="2"/>
  <c r="Z168" i="2"/>
  <c r="Z180" i="2"/>
  <c r="Z192" i="2"/>
  <c r="Z206" i="2"/>
  <c r="Z218" i="2"/>
  <c r="Z236" i="2"/>
  <c r="Z248" i="2"/>
  <c r="Z261" i="2"/>
  <c r="Z287" i="2"/>
  <c r="Z300" i="2"/>
  <c r="Z312" i="2"/>
  <c r="Z324" i="2"/>
  <c r="Z339" i="2"/>
  <c r="Z276" i="2"/>
  <c r="Z13" i="2"/>
  <c r="Z25" i="2"/>
  <c r="Z37" i="2"/>
  <c r="Z49" i="2"/>
  <c r="Z61" i="2"/>
  <c r="Z73" i="2"/>
  <c r="Z85" i="2"/>
  <c r="Z97" i="2"/>
  <c r="Z109" i="2"/>
  <c r="Z121" i="2"/>
  <c r="Z133" i="2"/>
  <c r="Z145" i="2"/>
  <c r="Z157" i="2"/>
  <c r="Z169" i="2"/>
  <c r="Z181" i="2"/>
  <c r="Z193" i="2"/>
  <c r="Z207" i="2"/>
  <c r="Z219" i="2"/>
  <c r="Z237" i="2"/>
  <c r="Z249" i="2"/>
  <c r="Z288" i="2"/>
  <c r="Z301" i="2"/>
  <c r="Z313" i="2"/>
  <c r="Z325" i="2"/>
  <c r="Z340" i="2"/>
  <c r="Z295" i="2"/>
  <c r="Z2" i="2"/>
  <c r="Z14" i="2"/>
  <c r="Z26" i="2"/>
  <c r="Z38" i="2"/>
  <c r="Z50" i="2"/>
  <c r="Z62" i="2"/>
  <c r="Z74" i="2"/>
  <c r="Z86" i="2"/>
  <c r="Z98" i="2"/>
  <c r="Z110" i="2"/>
  <c r="Z122" i="2"/>
  <c r="Z134" i="2"/>
  <c r="Z146" i="2"/>
  <c r="Z158" i="2"/>
  <c r="Z170" i="2"/>
  <c r="Z182" i="2"/>
  <c r="Z194" i="2"/>
  <c r="Z208" i="2"/>
  <c r="Z220" i="2"/>
  <c r="Z277" i="2"/>
  <c r="Z289" i="2"/>
  <c r="Z302" i="2"/>
  <c r="Z314" i="2"/>
  <c r="Z326" i="2"/>
  <c r="Z341" i="2"/>
  <c r="Z329" i="2"/>
  <c r="Z171" i="2"/>
  <c r="Z183" i="2"/>
  <c r="Z209" i="2"/>
  <c r="Z221" i="2"/>
  <c r="Z265" i="2"/>
  <c r="Z278" i="2"/>
  <c r="Z290" i="2"/>
  <c r="Z303" i="2"/>
  <c r="Z315" i="2"/>
  <c r="Z327" i="2"/>
  <c r="Z342" i="2"/>
  <c r="Z333" i="2"/>
  <c r="Z100" i="2"/>
  <c r="Z112" i="2"/>
  <c r="Z124" i="2"/>
  <c r="Z136" i="2"/>
  <c r="Z148" i="2"/>
  <c r="Z160" i="2"/>
  <c r="Z172" i="2"/>
  <c r="Z184" i="2"/>
  <c r="Z198" i="2"/>
  <c r="Z7" i="2"/>
  <c r="Z19" i="2"/>
  <c r="Z31" i="2"/>
  <c r="Z43" i="2"/>
  <c r="Z55" i="2"/>
  <c r="Z67" i="2"/>
  <c r="Z79" i="2"/>
  <c r="Z91" i="2"/>
  <c r="Z103" i="2"/>
  <c r="Z115" i="2"/>
  <c r="Z127" i="2"/>
  <c r="Z139" i="2"/>
  <c r="Z151" i="2"/>
  <c r="Z163" i="2"/>
  <c r="Z175" i="2"/>
  <c r="Z187" i="2"/>
  <c r="Z201" i="2"/>
  <c r="Z213" i="2"/>
  <c r="Z225" i="2"/>
  <c r="Z243" i="2"/>
  <c r="Z256" i="2"/>
  <c r="Z282" i="2"/>
  <c r="Z294" i="2"/>
  <c r="Z307" i="2"/>
  <c r="Z319" i="2"/>
  <c r="Z275" i="2"/>
  <c r="Z263" i="2"/>
  <c r="Z251" i="2"/>
  <c r="Z210" i="2"/>
  <c r="Z222" i="2"/>
  <c r="Z240" i="2"/>
  <c r="Z253" i="2"/>
  <c r="Z266" i="2"/>
  <c r="Z279" i="2"/>
  <c r="Z291" i="2"/>
  <c r="Z304" i="2"/>
  <c r="Z316" i="2"/>
  <c r="Z328" i="2"/>
  <c r="Z343" i="2"/>
  <c r="Z337" i="2"/>
  <c r="Z5" i="2"/>
  <c r="Z17" i="2"/>
  <c r="Z29" i="2"/>
  <c r="Z41" i="2"/>
  <c r="Z53" i="2"/>
  <c r="Z65" i="2"/>
  <c r="Z77" i="2"/>
  <c r="Z89" i="2"/>
  <c r="Z101" i="2"/>
  <c r="Z113" i="2"/>
  <c r="Z125" i="2"/>
  <c r="Z137" i="2"/>
  <c r="Z149" i="2"/>
  <c r="Z161" i="2"/>
  <c r="Z173" i="2"/>
  <c r="Z185" i="2"/>
  <c r="Z199" i="2"/>
  <c r="Z211" i="2"/>
  <c r="Z223" i="2"/>
  <c r="Z241" i="2"/>
  <c r="Z254" i="2"/>
  <c r="Z267" i="2"/>
  <c r="Z280" i="2"/>
  <c r="Z292" i="2"/>
  <c r="Z305" i="2"/>
  <c r="Z317" i="2"/>
  <c r="Z330" i="2"/>
  <c r="Z344" i="2"/>
  <c r="Z6" i="2"/>
  <c r="Z18" i="2"/>
  <c r="Z30" i="2"/>
  <c r="Z42" i="2"/>
  <c r="Z54" i="2"/>
  <c r="Z66" i="2"/>
  <c r="Z78" i="2"/>
  <c r="Z90" i="2"/>
  <c r="Z102" i="2"/>
  <c r="Z114" i="2"/>
  <c r="Z126" i="2"/>
  <c r="Z138" i="2"/>
  <c r="Z150" i="2"/>
  <c r="Z162" i="2"/>
  <c r="Z174" i="2"/>
  <c r="Z186" i="2"/>
  <c r="Z200" i="2"/>
  <c r="Z212" i="2"/>
  <c r="Z224" i="2"/>
  <c r="Z242" i="2"/>
  <c r="Z255" i="2"/>
  <c r="Z268" i="2"/>
  <c r="Z281" i="2"/>
  <c r="Z293" i="2"/>
  <c r="Z306" i="2"/>
  <c r="Z318" i="2"/>
  <c r="Z331" i="2"/>
  <c r="Z345" i="2"/>
  <c r="Z274" i="2"/>
  <c r="Z332" i="2"/>
  <c r="Z346" i="2"/>
  <c r="Z8" i="2"/>
  <c r="Z20" i="2"/>
  <c r="Z32" i="2"/>
  <c r="Z44" i="2"/>
  <c r="Z56" i="2"/>
  <c r="Z68" i="2"/>
  <c r="Z80" i="2"/>
  <c r="Z92" i="2"/>
  <c r="Z104" i="2"/>
  <c r="Z116" i="2"/>
  <c r="Z128" i="2"/>
  <c r="Z140" i="2"/>
  <c r="Z152" i="2"/>
  <c r="Z164" i="2"/>
  <c r="Z176" i="2"/>
  <c r="Z188" i="2"/>
  <c r="Z202" i="2"/>
  <c r="Z214" i="2"/>
  <c r="Z226" i="2"/>
  <c r="Z244" i="2"/>
  <c r="Z257" i="2"/>
  <c r="Z270" i="2"/>
  <c r="Z283" i="2"/>
  <c r="Z296" i="2"/>
  <c r="Z308" i="2"/>
  <c r="Z320" i="2"/>
  <c r="Z334" i="2"/>
  <c r="Z239" i="2"/>
  <c r="Z9" i="2"/>
  <c r="Z21" i="2"/>
  <c r="Z33" i="2"/>
  <c r="Z45" i="2"/>
  <c r="Z57" i="2"/>
  <c r="Z69" i="2"/>
  <c r="Z81" i="2"/>
  <c r="Z93" i="2"/>
  <c r="Z105" i="2"/>
  <c r="Z117" i="2"/>
  <c r="Z129" i="2"/>
  <c r="Z141" i="2"/>
  <c r="Z153" i="2"/>
  <c r="Z165" i="2"/>
  <c r="Z177" i="2"/>
  <c r="Z189" i="2"/>
  <c r="Z203" i="2"/>
  <c r="Z215" i="2"/>
  <c r="Z227" i="2"/>
  <c r="Z245" i="2"/>
  <c r="Z258" i="2"/>
  <c r="Z271" i="2"/>
  <c r="Z284" i="2"/>
  <c r="Z297" i="2"/>
  <c r="Z309" i="2"/>
  <c r="Z321" i="2"/>
  <c r="Z335" i="2"/>
  <c r="Z196" i="2"/>
  <c r="Z238" i="2"/>
  <c r="Z10" i="2"/>
  <c r="Z22" i="2"/>
  <c r="Z34" i="2"/>
  <c r="Z46" i="2"/>
  <c r="Z58" i="2"/>
  <c r="Z70" i="2"/>
  <c r="Z82" i="2"/>
  <c r="Z94" i="2"/>
  <c r="Z106" i="2"/>
  <c r="Z118" i="2"/>
  <c r="Z130" i="2"/>
  <c r="Z142" i="2"/>
  <c r="Z154" i="2"/>
  <c r="Z166" i="2"/>
  <c r="Z178" i="2"/>
  <c r="Z190" i="2"/>
  <c r="Z204" i="2"/>
  <c r="Z216" i="2"/>
  <c r="Z228" i="2"/>
  <c r="Z246" i="2"/>
  <c r="Z259" i="2"/>
  <c r="Z272" i="2"/>
  <c r="Z285" i="2"/>
  <c r="Z298" i="2"/>
  <c r="Z310" i="2"/>
  <c r="Z322" i="2"/>
  <c r="Z336" i="2"/>
  <c r="Z252" i="2"/>
  <c r="Z262" i="2"/>
  <c r="Z250" i="2"/>
  <c r="Z269" i="2"/>
  <c r="Z11" i="2"/>
  <c r="Z23" i="2"/>
  <c r="Z35" i="2"/>
  <c r="Z47" i="2"/>
  <c r="Z59" i="2"/>
  <c r="Z71" i="2"/>
  <c r="Z83" i="2"/>
  <c r="Z95" i="2"/>
  <c r="Z107" i="2"/>
  <c r="Z119" i="2"/>
  <c r="Z131" i="2"/>
  <c r="Z143" i="2"/>
  <c r="Z155" i="2"/>
  <c r="Z167" i="2"/>
  <c r="Z179" i="2"/>
  <c r="Z191" i="2"/>
  <c r="Z205" i="2"/>
  <c r="Z217" i="2"/>
  <c r="Z235" i="2"/>
  <c r="Z247" i="2"/>
  <c r="Z260" i="2"/>
  <c r="Z273" i="2"/>
  <c r="Z286" i="2"/>
  <c r="Z299" i="2"/>
  <c r="Z311" i="2"/>
  <c r="Z323" i="2"/>
  <c r="Z338" i="2"/>
  <c r="Z264" i="2"/>
</calcChain>
</file>

<file path=xl/sharedStrings.xml><?xml version="1.0" encoding="utf-8"?>
<sst xmlns="http://schemas.openxmlformats.org/spreadsheetml/2006/main" count="8729" uniqueCount="1913">
  <si>
    <t>CÔNG TY TNHH VÒNG TRÒN ĐỎ</t>
  </si>
  <si>
    <t>Address: 160 Bùi Thị Xuân, Phường Phạm Ngũ Lão,  Quận 1 , Thành phố Hồ Chí Minh</t>
  </si>
  <si>
    <t xml:space="preserve">Tel: </t>
  </si>
  <si>
    <t>Tax Registration Number: 0306182043</t>
  </si>
  <si>
    <t>DETAIL LIABILITY ACCOUNT BY VENDOR</t>
  </si>
  <si>
    <t>Ledger:</t>
  </si>
  <si>
    <t xml:space="preserve">RCC_Ledger </t>
  </si>
  <si>
    <t>Operating Unit :</t>
  </si>
  <si>
    <t>RCC_SOUTH_OU</t>
  </si>
  <si>
    <t>From Date – To Date :</t>
  </si>
  <si>
    <t>01/10/2025 - 31/10/2025</t>
  </si>
  <si>
    <t>Supplier Type :</t>
  </si>
  <si>
    <t>All</t>
  </si>
  <si>
    <t>Currency :</t>
  </si>
  <si>
    <t>No.</t>
  </si>
  <si>
    <t>Supplier code</t>
  </si>
  <si>
    <t>GL Date</t>
  </si>
  <si>
    <t>Voucher Number</t>
  </si>
  <si>
    <t>Invoice number</t>
  </si>
  <si>
    <t>Invoice date</t>
  </si>
  <si>
    <t>Payment Date</t>
  </si>
  <si>
    <t>Term Date</t>
  </si>
  <si>
    <t>Description</t>
  </si>
  <si>
    <t>Currency</t>
  </si>
  <si>
    <t>Pay Group</t>
  </si>
  <si>
    <t>Opening Balance</t>
  </si>
  <si>
    <t>This Period</t>
  </si>
  <si>
    <t>Closing Balance</t>
  </si>
  <si>
    <t>Debit</t>
  </si>
  <si>
    <t>Credit</t>
  </si>
  <si>
    <t>Entered</t>
  </si>
  <si>
    <t>Accounted (VND)</t>
  </si>
  <si>
    <t>Supplier Type: Nhà cung cấp Merchandise</t>
  </si>
  <si>
    <r>
      <rPr>
        <b/>
        <sz val="10"/>
        <color rgb="FFDF6752"/>
        <rFont val="Times New Roman"/>
        <family val="1"/>
      </rPr>
      <t xml:space="preserve"> </t>
    </r>
    <r>
      <rPr>
        <sz val="10"/>
        <color rgb="FFDF6752"/>
        <rFont val="Times New Roman"/>
        <family val="1"/>
      </rPr>
      <t xml:space="preserve">1 </t>
    </r>
  </si>
  <si>
    <t>Supplier: C2217 – CÔNG TY TNHH MỘT THÀNH VIÊN THƯƠNG MẠI VÀ DỊCH VỤ NGỌC THƠM</t>
  </si>
  <si>
    <t>Supplier Site: CK_MER_Local</t>
  </si>
  <si>
    <t>GL Code: RCC.S.00.0.000000.00.33110101.00000.000</t>
  </si>
  <si>
    <t>C2217</t>
  </si>
  <si>
    <t>31/07/2025</t>
  </si>
  <si>
    <t xml:space="preserve">5336899 </t>
  </si>
  <si>
    <t>01/08/2025.C25TNN.00048577</t>
  </si>
  <si>
    <t>01/08/2025</t>
  </si>
  <si>
    <t>Purchasing invoice C25TNN.00048577</t>
  </si>
  <si>
    <t>VND</t>
  </si>
  <si>
    <t>SGN</t>
  </si>
  <si>
    <t>02/08/2025</t>
  </si>
  <si>
    <t xml:space="preserve">5338220 </t>
  </si>
  <si>
    <t>01/08/2025.C25TNN.00048769</t>
  </si>
  <si>
    <t>Purchasing invoice C25TNN.00048769</t>
  </si>
  <si>
    <t xml:space="preserve">5337668 </t>
  </si>
  <si>
    <t>01/08/2025.C25TNN.00048771</t>
  </si>
  <si>
    <t>Purchasing invoice C25TNN.00048771</t>
  </si>
  <si>
    <t>03/08/2025</t>
  </si>
  <si>
    <t xml:space="preserve">5342759 </t>
  </si>
  <si>
    <t>02/08/2025.C25TNN.00049077</t>
  </si>
  <si>
    <t>Purchasing invoice C25TNN.00049077</t>
  </si>
  <si>
    <t xml:space="preserve">5341784 </t>
  </si>
  <si>
    <t>02/08/2025.C25TNN.00049092</t>
  </si>
  <si>
    <t>Purchasing invoice C25TNN.00049092</t>
  </si>
  <si>
    <t xml:space="preserve">5342299 </t>
  </si>
  <si>
    <t>02/08/2025.C25TNN.00049094</t>
  </si>
  <si>
    <t>Purchasing invoice C25TNN.00049094</t>
  </si>
  <si>
    <t xml:space="preserve">5342705 </t>
  </si>
  <si>
    <t>02/08/2025.C25TNN.00049095</t>
  </si>
  <si>
    <t>Purchasing invoice C25TNN.00049095</t>
  </si>
  <si>
    <t xml:space="preserve">5341792 </t>
  </si>
  <si>
    <t>02/08/2025.C25TNN.00049097</t>
  </si>
  <si>
    <t>Purchasing invoice C25TNN.00049097</t>
  </si>
  <si>
    <t xml:space="preserve">5341786 </t>
  </si>
  <si>
    <t>02/08/2025.C25TNN.00049104</t>
  </si>
  <si>
    <t>Purchasing invoice C25TNN.00049104</t>
  </si>
  <si>
    <t>05/08/2025</t>
  </si>
  <si>
    <t xml:space="preserve">5346443 </t>
  </si>
  <si>
    <t>01/08/2025.C25TNN.00048772</t>
  </si>
  <si>
    <t>Purchasing invoice C25TNN.00048772</t>
  </si>
  <si>
    <t xml:space="preserve">5347327 </t>
  </si>
  <si>
    <t>02/08/2025.C25TNN.00049103</t>
  </si>
  <si>
    <t>Purchasing invoice C25TNN.00049103</t>
  </si>
  <si>
    <t xml:space="preserve">5347348 </t>
  </si>
  <si>
    <t>02/08/2025.C25TNN.00049112</t>
  </si>
  <si>
    <t>Purchasing invoice C25TNN.00049112</t>
  </si>
  <si>
    <t xml:space="preserve">5347196 </t>
  </si>
  <si>
    <t>02/08/2025.C25TNN.00049113</t>
  </si>
  <si>
    <t>Purchasing invoice C25TNN.00049113</t>
  </si>
  <si>
    <t>06/08/2025</t>
  </si>
  <si>
    <t xml:space="preserve">5352223 </t>
  </si>
  <si>
    <t>05/08/2025.C25TNN.00049234</t>
  </si>
  <si>
    <t>Purchasing invoice C25TNN.00049234</t>
  </si>
  <si>
    <t xml:space="preserve">5352028 </t>
  </si>
  <si>
    <t>05/08/2025.C25TNN.00049236</t>
  </si>
  <si>
    <t>Purchasing invoice C25TNN.00049236</t>
  </si>
  <si>
    <t xml:space="preserve">5352482 </t>
  </si>
  <si>
    <t>05/08/2025.C25TNN.00049245</t>
  </si>
  <si>
    <t>Purchasing invoice C25TNN.00049245</t>
  </si>
  <si>
    <t>07/08/2025</t>
  </si>
  <si>
    <t xml:space="preserve">5355103 </t>
  </si>
  <si>
    <t>05/08/2025.C25TNN.00049243</t>
  </si>
  <si>
    <t>Purchasing invoice C25TNN.00049243</t>
  </si>
  <si>
    <t xml:space="preserve">5354961 </t>
  </si>
  <si>
    <t>05/08/2025.C25TNN.00049244</t>
  </si>
  <si>
    <t>Purchasing invoice C25TNN.00049244</t>
  </si>
  <si>
    <t xml:space="preserve">5356295 </t>
  </si>
  <si>
    <t>06/08/2025.C25TNN.00049320</t>
  </si>
  <si>
    <t>Purchasing invoice C25TNN.00049320</t>
  </si>
  <si>
    <t xml:space="preserve">5356275 </t>
  </si>
  <si>
    <t>06/08/2025.C25TNN.00049340</t>
  </si>
  <si>
    <t>Purchasing invoice C25TNN.00049340</t>
  </si>
  <si>
    <t xml:space="preserve">5356738 </t>
  </si>
  <si>
    <t>06/08/2025.C25TNN.00049341</t>
  </si>
  <si>
    <t>Purchasing invoice C25TNN.00049341</t>
  </si>
  <si>
    <t>08/08/2025</t>
  </si>
  <si>
    <t xml:space="preserve">5361471 </t>
  </si>
  <si>
    <t>07/08/2025.C25TNN.00049417</t>
  </si>
  <si>
    <t>Purchasing invoice C25TNN.00049417</t>
  </si>
  <si>
    <t xml:space="preserve">5362277 </t>
  </si>
  <si>
    <t>07/08/2025.C25TNN.00049418</t>
  </si>
  <si>
    <t>Purchasing invoice C25TNN.00049418</t>
  </si>
  <si>
    <t xml:space="preserve">5361959 </t>
  </si>
  <si>
    <t>07/08/2025.C25TNN.00049419</t>
  </si>
  <si>
    <t>Purchasing invoice C25TNN.00049419</t>
  </si>
  <si>
    <t xml:space="preserve">5363081 </t>
  </si>
  <si>
    <t>07/08/2025.C25TNN.00049420</t>
  </si>
  <si>
    <t>Purchasing invoice C25TNN.00049420</t>
  </si>
  <si>
    <t xml:space="preserve">5362523 </t>
  </si>
  <si>
    <t>07/08/2025.C25TNN.00049421</t>
  </si>
  <si>
    <t>Purchasing invoice C25TNN.00049421</t>
  </si>
  <si>
    <t xml:space="preserve">5362488 </t>
  </si>
  <si>
    <t>07/08/2025.C25TNN.00049422</t>
  </si>
  <si>
    <t>Purchasing invoice C25TNN.00049422</t>
  </si>
  <si>
    <t xml:space="preserve">5361897 </t>
  </si>
  <si>
    <t>07/08/2025.C25TNN.00049423</t>
  </si>
  <si>
    <t>Purchasing invoice C25TNN.00049423</t>
  </si>
  <si>
    <t xml:space="preserve">5362542 </t>
  </si>
  <si>
    <t>07/08/2025.C25TNN.00049472</t>
  </si>
  <si>
    <t>Purchasing invoice C25TNN.00049472</t>
  </si>
  <si>
    <t xml:space="preserve">5361837 </t>
  </si>
  <si>
    <t>07/08/2025.C25TNN.00049473</t>
  </si>
  <si>
    <t>Purchasing invoice C25TNN.00049473</t>
  </si>
  <si>
    <t xml:space="preserve">5363289 </t>
  </si>
  <si>
    <t>07/08/2025.C25TNN.00049495</t>
  </si>
  <si>
    <t>Purchasing invoice C25TNN.00049495</t>
  </si>
  <si>
    <t xml:space="preserve">5363017 </t>
  </si>
  <si>
    <t>07/08/2025.C25TNN.00049496</t>
  </si>
  <si>
    <t>Purchasing invoice C25TNN.00049496</t>
  </si>
  <si>
    <t xml:space="preserve">5363270 </t>
  </si>
  <si>
    <t>07/08/2025.C25TNN.00049497</t>
  </si>
  <si>
    <t>Purchasing invoice C25TNN.00049497</t>
  </si>
  <si>
    <t xml:space="preserve">5362932 </t>
  </si>
  <si>
    <t>07/08/2025.C25TNN.00049537</t>
  </si>
  <si>
    <t>Purchasing invoice C25TNN.00049537</t>
  </si>
  <si>
    <t>09/08/2025</t>
  </si>
  <si>
    <t xml:space="preserve">5366570 </t>
  </si>
  <si>
    <t>07/08/2025.C25TNN.00049498</t>
  </si>
  <si>
    <t>Purchasing invoice C25TNN.00049498</t>
  </si>
  <si>
    <t xml:space="preserve">5368135 </t>
  </si>
  <si>
    <t>08/08/2025.C25TNN.00050285</t>
  </si>
  <si>
    <t>Purchasing invoice C25TNN.00050285</t>
  </si>
  <si>
    <t xml:space="preserve">5367707 </t>
  </si>
  <si>
    <t>08/08/2025.C25TNN.00050287</t>
  </si>
  <si>
    <t>Purchasing invoice C25TNN.00050287</t>
  </si>
  <si>
    <t xml:space="preserve">5368235 </t>
  </si>
  <si>
    <t>08/08/2025.C25TNN.00050288</t>
  </si>
  <si>
    <t>Purchasing invoice C25TNN.00050288</t>
  </si>
  <si>
    <t xml:space="preserve">5368302 </t>
  </si>
  <si>
    <t>08/08/2025.C25TNN.00050289</t>
  </si>
  <si>
    <t>Purchasing invoice C25TNN.00050289</t>
  </si>
  <si>
    <t>10/08/2025</t>
  </si>
  <si>
    <t xml:space="preserve">5371038 </t>
  </si>
  <si>
    <t>09/08/2025.C25TNN.00050718</t>
  </si>
  <si>
    <t>Purchasing invoice C25TNN.00050718</t>
  </si>
  <si>
    <t xml:space="preserve">5372809 </t>
  </si>
  <si>
    <t>09/08/2025.C25TNN.00050719</t>
  </si>
  <si>
    <t>Purchasing invoice C25TNN.00050719</t>
  </si>
  <si>
    <t>12/08/2025</t>
  </si>
  <si>
    <t xml:space="preserve">5377989 </t>
  </si>
  <si>
    <t>09/08/2025.C25TNN.00050703</t>
  </si>
  <si>
    <t>Purchasing invoice C25TNN.00050703</t>
  </si>
  <si>
    <t xml:space="preserve">5377911 </t>
  </si>
  <si>
    <t>09/08/2025.C25TNN.00050704</t>
  </si>
  <si>
    <t>Purchasing invoice C25TNN.00050704</t>
  </si>
  <si>
    <t>13/08/2025</t>
  </si>
  <si>
    <t xml:space="preserve">5386821 </t>
  </si>
  <si>
    <t>08/08/2025.C25TNN.00050286</t>
  </si>
  <si>
    <t>Purchasing invoice C25TNN.00050286</t>
  </si>
  <si>
    <t xml:space="preserve">5386452 </t>
  </si>
  <si>
    <t>12/08/2025.C25TNN.00050862</t>
  </si>
  <si>
    <t>Purchasing invoice C25TNN.00050862</t>
  </si>
  <si>
    <t xml:space="preserve">5386922 </t>
  </si>
  <si>
    <t>12/08/2025.C25TNN.00050863</t>
  </si>
  <si>
    <t>Purchasing invoice C25TNN.00050863</t>
  </si>
  <si>
    <t xml:space="preserve">5386813 </t>
  </si>
  <si>
    <t>12/08/2025.C25TNN.00050875</t>
  </si>
  <si>
    <t>Purchasing invoice C25TNN.00050875</t>
  </si>
  <si>
    <t xml:space="preserve">5386959 </t>
  </si>
  <si>
    <t>12/08/2025.C25TNN.00050876</t>
  </si>
  <si>
    <t>Purchasing invoice C25TNN.00050876</t>
  </si>
  <si>
    <t xml:space="preserve">5386544 </t>
  </si>
  <si>
    <t>12/08/2025.C25TNN.00050881</t>
  </si>
  <si>
    <t>Purchasing invoice C25TNN.00050881</t>
  </si>
  <si>
    <t xml:space="preserve">5386761 </t>
  </si>
  <si>
    <t>12/08/2025.C25TNN.00050882</t>
  </si>
  <si>
    <t>Purchasing invoice C25TNN.00050882</t>
  </si>
  <si>
    <t>14/08/2025</t>
  </si>
  <si>
    <t xml:space="preserve">5388823 </t>
  </si>
  <si>
    <t>12/08/2025.C25TNN.00050861</t>
  </si>
  <si>
    <t>Purchasing invoice C25TNN.00050861</t>
  </si>
  <si>
    <t xml:space="preserve">5389761 </t>
  </si>
  <si>
    <t>12/08/2025.C25TNN.00050874</t>
  </si>
  <si>
    <t>Purchasing invoice C25TNN.00050874</t>
  </si>
  <si>
    <t xml:space="preserve">5390598 </t>
  </si>
  <si>
    <t>12/08/2025.C25TNN.00050877</t>
  </si>
  <si>
    <t>Purchasing invoice C25TNN.00050877</t>
  </si>
  <si>
    <t xml:space="preserve">5389693 </t>
  </si>
  <si>
    <t>12/08/2025.C25TNN.00050878</t>
  </si>
  <si>
    <t>Purchasing invoice C25TNN.00050878</t>
  </si>
  <si>
    <t xml:space="preserve">5389829 </t>
  </si>
  <si>
    <t>12/08/2025.C25TNN.00050879</t>
  </si>
  <si>
    <t>Purchasing invoice C25TNN.00050879</t>
  </si>
  <si>
    <t xml:space="preserve">5391753 </t>
  </si>
  <si>
    <t>13/08/2025.C25TNN.00050954</t>
  </si>
  <si>
    <t>Purchasing invoice C25TNN.00050954</t>
  </si>
  <si>
    <t xml:space="preserve">5392442 </t>
  </si>
  <si>
    <t>13/08/2025.C25TNN.00050955</t>
  </si>
  <si>
    <t>Purchasing invoice C25TNN.00050955</t>
  </si>
  <si>
    <t xml:space="preserve">5394467 </t>
  </si>
  <si>
    <t>13/08/2025.C25TNN.00050956</t>
  </si>
  <si>
    <t>Purchasing invoice C25TNN.00050956</t>
  </si>
  <si>
    <t xml:space="preserve">5394294 </t>
  </si>
  <si>
    <t>13/08/2025.C25TNN.00050965</t>
  </si>
  <si>
    <t>Purchasing invoice C25TNN.00050965</t>
  </si>
  <si>
    <t xml:space="preserve">5392890 </t>
  </si>
  <si>
    <t>13/08/2025.C25TNN.00050966</t>
  </si>
  <si>
    <t>Purchasing invoice C25TNN.00050966</t>
  </si>
  <si>
    <t xml:space="preserve">5394300 </t>
  </si>
  <si>
    <t>13/08/2025.C25TNN.00050977</t>
  </si>
  <si>
    <t>Purchasing invoice C25TNN.00050977</t>
  </si>
  <si>
    <t>15/08/2025</t>
  </si>
  <si>
    <t xml:space="preserve">5394912 </t>
  </si>
  <si>
    <t>12/08/2025.C25TNN.00050880</t>
  </si>
  <si>
    <t>Purchasing invoice C25TNN.00050880</t>
  </si>
  <si>
    <t xml:space="preserve">5397234 </t>
  </si>
  <si>
    <t>14/08/2025.C25TNN.00051035</t>
  </si>
  <si>
    <t>Purchasing invoice C25TNN.00051035</t>
  </si>
  <si>
    <t xml:space="preserve">5396860 </t>
  </si>
  <si>
    <t>14/08/2025.C25TNN.00051487</t>
  </si>
  <si>
    <t>Purchasing invoice C25TNN.00051487</t>
  </si>
  <si>
    <t>16/08/2025</t>
  </si>
  <si>
    <t xml:space="preserve">5402202 </t>
  </si>
  <si>
    <t>15/08/2025.C25TNN.00051964</t>
  </si>
  <si>
    <t>Purchasing invoice C25TNN.00051964</t>
  </si>
  <si>
    <t xml:space="preserve">5402149 </t>
  </si>
  <si>
    <t>15/08/2025.C25TNN.00051965</t>
  </si>
  <si>
    <t>Purchasing invoice C25TNN.00051965</t>
  </si>
  <si>
    <t xml:space="preserve">5402223 </t>
  </si>
  <si>
    <t>15/08/2025.C25TNN.00051973</t>
  </si>
  <si>
    <t>Purchasing invoice C25TNN.00051973</t>
  </si>
  <si>
    <t>BDU</t>
  </si>
  <si>
    <t xml:space="preserve">5402723 </t>
  </si>
  <si>
    <t>15/08/2025.C25TNN.00051999</t>
  </si>
  <si>
    <t>Purchasing invoice C25TNN.00051999</t>
  </si>
  <si>
    <t>17/08/2025</t>
  </si>
  <si>
    <t xml:space="preserve">5406223 </t>
  </si>
  <si>
    <t>16/08/2025.C25TNN.00052362</t>
  </si>
  <si>
    <t>Purchasing invoice C25TNN.00052362</t>
  </si>
  <si>
    <t xml:space="preserve">5406277 </t>
  </si>
  <si>
    <t>16/08/2025.C25TNN.00052363</t>
  </si>
  <si>
    <t>Purchasing invoice C25TNN.00052363</t>
  </si>
  <si>
    <t xml:space="preserve">5406148 </t>
  </si>
  <si>
    <t>16/08/2025.C25TNN.00052367</t>
  </si>
  <si>
    <t>Purchasing invoice C25TNN.00052367</t>
  </si>
  <si>
    <t xml:space="preserve">5406123 </t>
  </si>
  <si>
    <t>16/08/2025.C25TNN.00052368</t>
  </si>
  <si>
    <t>Purchasing invoice C25TNN.00052368</t>
  </si>
  <si>
    <t xml:space="preserve">5406085 </t>
  </si>
  <si>
    <t>16/08/2025.C25TNN.00052370</t>
  </si>
  <si>
    <t>Purchasing invoice C25TNN.00052370</t>
  </si>
  <si>
    <t>18/08/2025</t>
  </si>
  <si>
    <t xml:space="preserve">5406426 </t>
  </si>
  <si>
    <t>16/08/2025.C25TNN.00052351</t>
  </si>
  <si>
    <t>Purchasing invoice C25TNN.00052351</t>
  </si>
  <si>
    <t xml:space="preserve">5406427 </t>
  </si>
  <si>
    <t>16/08/2025.C25TNN.00052369</t>
  </si>
  <si>
    <t>Purchasing invoice C25TNN.00052369</t>
  </si>
  <si>
    <t>19/08/2025</t>
  </si>
  <si>
    <t xml:space="preserve">5409392 </t>
  </si>
  <si>
    <t>16/08/2025.C25TNN.00052366</t>
  </si>
  <si>
    <t>Purchasing invoice C25TNN.00052366</t>
  </si>
  <si>
    <t xml:space="preserve">5409375 </t>
  </si>
  <si>
    <t>16/08/2025.C25TNN.00052371</t>
  </si>
  <si>
    <t>Purchasing invoice C25TNN.00052371</t>
  </si>
  <si>
    <t>20/08/2025</t>
  </si>
  <si>
    <t xml:space="preserve">5416526 </t>
  </si>
  <si>
    <t>14/08/2025.C25TNN.00051032</t>
  </si>
  <si>
    <t>Purchasing invoice C25TNN.00051032</t>
  </si>
  <si>
    <t xml:space="preserve">5416580 </t>
  </si>
  <si>
    <t>15/08/2025.C25TNN.00051950</t>
  </si>
  <si>
    <t>Purchasing invoice C25TNN.00051950</t>
  </si>
  <si>
    <t xml:space="preserve">5423446 </t>
  </si>
  <si>
    <t>19/08/2025.C25TNN.00052474</t>
  </si>
  <si>
    <t>Purchasing invoice C25TNN.00052474</t>
  </si>
  <si>
    <t xml:space="preserve">5417852 </t>
  </si>
  <si>
    <t>19/08/2025.C25TNN.00052475</t>
  </si>
  <si>
    <t>Purchasing invoice C25TNN.00052475</t>
  </si>
  <si>
    <t>21/08/2025</t>
  </si>
  <si>
    <t xml:space="preserve">5424203 </t>
  </si>
  <si>
    <t>19/08/2025.C25TNN.00052473</t>
  </si>
  <si>
    <t>Purchasing invoice C25TNN.00052473</t>
  </si>
  <si>
    <t xml:space="preserve">5428961 </t>
  </si>
  <si>
    <t>19/08/2025.C25TNN.00052476</t>
  </si>
  <si>
    <t>Purchasing invoice C25TNN.00052476</t>
  </si>
  <si>
    <t>NTR</t>
  </si>
  <si>
    <t xml:space="preserve">5424177 </t>
  </si>
  <si>
    <t>19/08/2025.C25TNN.00052485</t>
  </si>
  <si>
    <t>Purchasing invoice C25TNN.00052485</t>
  </si>
  <si>
    <t xml:space="preserve">5425767 </t>
  </si>
  <si>
    <t>20/08/2025.C25TNN.00052582</t>
  </si>
  <si>
    <t>Purchasing invoice C25TNN.00052582</t>
  </si>
  <si>
    <t xml:space="preserve">5426015 </t>
  </si>
  <si>
    <t>20/08/2025.C25TNN.00052590</t>
  </si>
  <si>
    <t>Purchasing invoice C25TNN.00052590</t>
  </si>
  <si>
    <t>22/08/2025</t>
  </si>
  <si>
    <t xml:space="preserve">5431939 </t>
  </si>
  <si>
    <t>20/08/2025.C25TNN.00052573</t>
  </si>
  <si>
    <t>Purchasing invoice C25TNN.00052573</t>
  </si>
  <si>
    <t xml:space="preserve">5432200 </t>
  </si>
  <si>
    <t>21/08/2025.C25TNN.00052677</t>
  </si>
  <si>
    <t>Purchasing invoice C25TNN.00052677</t>
  </si>
  <si>
    <t xml:space="preserve">5433820 </t>
  </si>
  <si>
    <t>21/08/2025.C25TNN.00052678</t>
  </si>
  <si>
    <t>Purchasing invoice C25TNN.00052678</t>
  </si>
  <si>
    <t xml:space="preserve">5432219 </t>
  </si>
  <si>
    <t>21/08/2025.C25TNN.00052689</t>
  </si>
  <si>
    <t>Purchasing invoice C25TNN.00052689</t>
  </si>
  <si>
    <t xml:space="preserve">5433201 </t>
  </si>
  <si>
    <t>21/08/2025.C25TNN.00052867</t>
  </si>
  <si>
    <t>Purchasing invoice C25TNN.00052867</t>
  </si>
  <si>
    <t>23/08/2025</t>
  </si>
  <si>
    <t xml:space="preserve">5441723 </t>
  </si>
  <si>
    <t>21/08/2025.C25TNN.00052845</t>
  </si>
  <si>
    <t>Purchasing invoice C25TNN.00052845</t>
  </si>
  <si>
    <t xml:space="preserve">5443824 </t>
  </si>
  <si>
    <t>22/08/2025.C25TNN.00053728</t>
  </si>
  <si>
    <t>Purchasing invoice C25TNN.00053728</t>
  </si>
  <si>
    <t xml:space="preserve">5443584 </t>
  </si>
  <si>
    <t>22/08/2025.C25TNN.00053762</t>
  </si>
  <si>
    <t>Purchasing invoice C25TNN.00053762</t>
  </si>
  <si>
    <t xml:space="preserve">5444454 </t>
  </si>
  <si>
    <t>23/08/2025.C25TNN.00050189</t>
  </si>
  <si>
    <t>Purchasing invoice C25TNN.00050189</t>
  </si>
  <si>
    <t xml:space="preserve">5444465 </t>
  </si>
  <si>
    <t>23/08/2025.C25TNN.00050200</t>
  </si>
  <si>
    <t>Purchasing invoice C25TNN.00050200</t>
  </si>
  <si>
    <t xml:space="preserve">5444463 </t>
  </si>
  <si>
    <t>23/08/2025.C25TNN.00050213</t>
  </si>
  <si>
    <t>Purchasing invoice C25TNN.00050213</t>
  </si>
  <si>
    <t xml:space="preserve">5444451 </t>
  </si>
  <si>
    <t>23/08/2025.C25TNN.00050220</t>
  </si>
  <si>
    <t>Purchasing invoice C25TNN.00050220</t>
  </si>
  <si>
    <t xml:space="preserve">5444452 </t>
  </si>
  <si>
    <t>23/08/2025.C25TNN.00051033</t>
  </si>
  <si>
    <t>Purchasing invoice C25TNN.00051033</t>
  </si>
  <si>
    <t xml:space="preserve">5444462 </t>
  </si>
  <si>
    <t>23/08/2025.C25TNN.00051034</t>
  </si>
  <si>
    <t>Purchasing invoice C25TNN.00051034</t>
  </si>
  <si>
    <t xml:space="preserve">5444459 </t>
  </si>
  <si>
    <t>23/08/2025.C25TNN.00051454</t>
  </si>
  <si>
    <t>Purchasing invoice C25TNN.00051454</t>
  </si>
  <si>
    <t xml:space="preserve">5444464 </t>
  </si>
  <si>
    <t>23/08/2025.C25TNN.00051455</t>
  </si>
  <si>
    <t>Purchasing invoice C25TNN.00051455</t>
  </si>
  <si>
    <t xml:space="preserve">5444460 </t>
  </si>
  <si>
    <t>23/08/2025.C25TNN.00051476</t>
  </si>
  <si>
    <t>Purchasing invoice C25TNN.00051476</t>
  </si>
  <si>
    <t xml:space="preserve">5444461 </t>
  </si>
  <si>
    <t>23/08/2025.C25TNN.00051520</t>
  </si>
  <si>
    <t>Purchasing invoice C25TNN.00051520</t>
  </si>
  <si>
    <t xml:space="preserve">5444453 </t>
  </si>
  <si>
    <t>23/08/2025.C25TNN.00052936</t>
  </si>
  <si>
    <t>Purchasing invoice C25TNN.00052936</t>
  </si>
  <si>
    <t xml:space="preserve">5444455 </t>
  </si>
  <si>
    <t>23/08/2025.C25TNN.00052937</t>
  </si>
  <si>
    <t>Purchasing invoice C25TNN.00052937</t>
  </si>
  <si>
    <t>24/08/2025</t>
  </si>
  <si>
    <t xml:space="preserve">5447400 </t>
  </si>
  <si>
    <t>21/08/2025.C25TNN.00052844</t>
  </si>
  <si>
    <t>Purchasing invoice C25TNN.00052844</t>
  </si>
  <si>
    <t xml:space="preserve">5447744 </t>
  </si>
  <si>
    <t>23/08/2025.C25TNN.00054186</t>
  </si>
  <si>
    <t>Purchasing invoice C25TNN.00054186</t>
  </si>
  <si>
    <t xml:space="preserve">5447924 </t>
  </si>
  <si>
    <t>23/08/2025.C25TNN.00054189</t>
  </si>
  <si>
    <t>Purchasing invoice C25TNN.00054189</t>
  </si>
  <si>
    <t xml:space="preserve">5447956 </t>
  </si>
  <si>
    <t>23/08/2025.C25TNN.00054202</t>
  </si>
  <si>
    <t>Purchasing invoice C25TNN.00054202</t>
  </si>
  <si>
    <t xml:space="preserve">5448528 </t>
  </si>
  <si>
    <t>23/08/2025.C25TNN.00054203</t>
  </si>
  <si>
    <t>Purchasing invoice C25TNN.00054203</t>
  </si>
  <si>
    <t>26/08/2025</t>
  </si>
  <si>
    <t xml:space="preserve">5455896 </t>
  </si>
  <si>
    <t>23/08/2025.C25TNN.00054190</t>
  </si>
  <si>
    <t>Purchasing invoice C25TNN.00054190</t>
  </si>
  <si>
    <t>27/08/2025</t>
  </si>
  <si>
    <t xml:space="preserve">5466575 </t>
  </si>
  <si>
    <t>26/08/2025.C25TNN.00054356</t>
  </si>
  <si>
    <t>Purchasing invoice C25TNN.00054356</t>
  </si>
  <si>
    <t xml:space="preserve">5467150 </t>
  </si>
  <si>
    <t>26/08/2025.C25TNN.00054357</t>
  </si>
  <si>
    <t>Purchasing invoice C25TNN.00054357</t>
  </si>
  <si>
    <t xml:space="preserve">5466020 </t>
  </si>
  <si>
    <t>26/08/2025.C25TNN.00054387</t>
  </si>
  <si>
    <t>Purchasing invoice C25TNN.00054387</t>
  </si>
  <si>
    <t>28/08/2025</t>
  </si>
  <si>
    <t xml:space="preserve">5477517 </t>
  </si>
  <si>
    <t>26/08/2025.C25TNN.00054403</t>
  </si>
  <si>
    <t>Purchasing invoice C25TNN.00054403</t>
  </si>
  <si>
    <t xml:space="preserve">5478136 </t>
  </si>
  <si>
    <t>26/08/2025.C25TNN.00054404</t>
  </si>
  <si>
    <t>Purchasing invoice C25TNN.00054404</t>
  </si>
  <si>
    <t xml:space="preserve">5477435 </t>
  </si>
  <si>
    <t>27/08/2025.C25TNN.00054478</t>
  </si>
  <si>
    <t>Purchasing invoice C25TNN.00054478</t>
  </si>
  <si>
    <t>29/08/2025</t>
  </si>
  <si>
    <t xml:space="preserve">5487014 </t>
  </si>
  <si>
    <t>29/08/2025.C25TNN.00054358</t>
  </si>
  <si>
    <t>Purchasing invoice C25TNN.00054358</t>
  </si>
  <si>
    <t xml:space="preserve">5486928 </t>
  </si>
  <si>
    <t>29/08/2025.C25TNN.00054359</t>
  </si>
  <si>
    <t>Purchasing invoice C25TNN.00054359</t>
  </si>
  <si>
    <t xml:space="preserve">5487131 </t>
  </si>
  <si>
    <t>29/08/2025.C25TNN.00054360</t>
  </si>
  <si>
    <t>Purchasing invoice C25TNN.00054360</t>
  </si>
  <si>
    <t xml:space="preserve">5486951 </t>
  </si>
  <si>
    <t>29/08/2025.C25TNN.00054897</t>
  </si>
  <si>
    <t>Purchasing invoice C25TNN.00054897</t>
  </si>
  <si>
    <t xml:space="preserve">5488163 </t>
  </si>
  <si>
    <t>29/08/2025.C25TNN.00055049</t>
  </si>
  <si>
    <t>Purchasing invoice C25TNN.00055049</t>
  </si>
  <si>
    <t xml:space="preserve">5487015 </t>
  </si>
  <si>
    <t>29/08/2025.C25TNN.00055092</t>
  </si>
  <si>
    <t>Purchasing invoice C25TNN.00055092</t>
  </si>
  <si>
    <t xml:space="preserve">5488393 </t>
  </si>
  <si>
    <t>29/08/2025.C25TNN.00055093</t>
  </si>
  <si>
    <t>Purchasing invoice C25TNN.00055093</t>
  </si>
  <si>
    <t xml:space="preserve">5487952 </t>
  </si>
  <si>
    <t>29/08/2025.C25TNN.00055711</t>
  </si>
  <si>
    <t>Purchasing invoice C25TNN.00055711</t>
  </si>
  <si>
    <t xml:space="preserve">5487851 </t>
  </si>
  <si>
    <t>29/08/2025.C25TNN.00055712</t>
  </si>
  <si>
    <t>Purchasing invoice C25TNN.00055712</t>
  </si>
  <si>
    <t>30/08/2025</t>
  </si>
  <si>
    <t xml:space="preserve">5492611 </t>
  </si>
  <si>
    <t>27/08/2025.C25TNN.00054491</t>
  </si>
  <si>
    <t>Purchasing invoice C25TNN.00054491</t>
  </si>
  <si>
    <t>VTA</t>
  </si>
  <si>
    <t xml:space="preserve">5492757 </t>
  </si>
  <si>
    <t>27/08/2025.C25TNN.00054492</t>
  </si>
  <si>
    <t>Purchasing invoice C25TNN.00054492</t>
  </si>
  <si>
    <t xml:space="preserve">5494345 </t>
  </si>
  <si>
    <t>28/08/2025.C25TNN.00055707</t>
  </si>
  <si>
    <t>Purchasing invoice C25TNN.00055707</t>
  </si>
  <si>
    <t xml:space="preserve">5493955 </t>
  </si>
  <si>
    <t>28/08/2025.C25TNN.00055708</t>
  </si>
  <si>
    <t>Purchasing invoice C25TNN.00055708</t>
  </si>
  <si>
    <t xml:space="preserve">5493291 </t>
  </si>
  <si>
    <t>28/08/2025.C25TNN.00055709</t>
  </si>
  <si>
    <t>Purchasing invoice C25TNN.00055709</t>
  </si>
  <si>
    <t xml:space="preserve">5493518 </t>
  </si>
  <si>
    <t>29/08/2025.C25TNN.00055026</t>
  </si>
  <si>
    <t>Purchasing invoice C25TNN.00055026</t>
  </si>
  <si>
    <t xml:space="preserve">5494053 </t>
  </si>
  <si>
    <t>29/08/2025.C25TNN.00055027</t>
  </si>
  <si>
    <t>Purchasing invoice C25TNN.00055027</t>
  </si>
  <si>
    <t xml:space="preserve">5494005 </t>
  </si>
  <si>
    <t>29/08/2025.C25TNN.00055710</t>
  </si>
  <si>
    <t>Purchasing invoice C25TNN.00055710</t>
  </si>
  <si>
    <t xml:space="preserve">5496578 </t>
  </si>
  <si>
    <t>29/08/2025.C25TNN.00055771</t>
  </si>
  <si>
    <t>Purchasing invoice C25TNN.00055771</t>
  </si>
  <si>
    <t>31/08/2025</t>
  </si>
  <si>
    <t xml:space="preserve">5501431 </t>
  </si>
  <si>
    <t>29/08/2025.C25TNN.00055773</t>
  </si>
  <si>
    <t>Purchasing invoice C25TNN.00055773</t>
  </si>
  <si>
    <t xml:space="preserve">5501540 </t>
  </si>
  <si>
    <t>29/08/2025.C25TNN.00055805</t>
  </si>
  <si>
    <t>Purchasing invoice C25TNN.00055805</t>
  </si>
  <si>
    <t xml:space="preserve">5501032 </t>
  </si>
  <si>
    <t>29/08/2025.C25TNN.00055817</t>
  </si>
  <si>
    <t>Purchasing invoice C25TNN.00055817</t>
  </si>
  <si>
    <t xml:space="preserve">5502434 </t>
  </si>
  <si>
    <t>30/08/2025.C25TNN.00056305</t>
  </si>
  <si>
    <t>Purchasing invoice C25TNN.00056305</t>
  </si>
  <si>
    <t xml:space="preserve">5501263 </t>
  </si>
  <si>
    <t>30/08/2025.C25TNN.00056307</t>
  </si>
  <si>
    <t>Purchasing invoice C25TNN.00056307</t>
  </si>
  <si>
    <t xml:space="preserve">5500877 </t>
  </si>
  <si>
    <t>30/08/2025.C25TNN.00056308</t>
  </si>
  <si>
    <t>Purchasing invoice C25TNN.00056308</t>
  </si>
  <si>
    <t xml:space="preserve">5506027 </t>
  </si>
  <si>
    <t>30/08/2025.C25TNN.00056380</t>
  </si>
  <si>
    <t>Purchasing invoice C25TNN.00056380</t>
  </si>
  <si>
    <t>04/09/2025</t>
  </si>
  <si>
    <t xml:space="preserve">5510682 </t>
  </si>
  <si>
    <t>30/08/2025.C25TNN.00056306</t>
  </si>
  <si>
    <t>Purchasing invoice C25TNN.00056306</t>
  </si>
  <si>
    <t>05/09/2025</t>
  </si>
  <si>
    <t xml:space="preserve">5515521 </t>
  </si>
  <si>
    <t>04/09/2025.C25TNN.00056519</t>
  </si>
  <si>
    <t>Purchasing invoice C25TNN.00056519</t>
  </si>
  <si>
    <t xml:space="preserve">5515667 </t>
  </si>
  <si>
    <t>04/09/2025.C25TNN.00056520</t>
  </si>
  <si>
    <t>Purchasing invoice C25TNN.00056520</t>
  </si>
  <si>
    <t xml:space="preserve">5515383 </t>
  </si>
  <si>
    <t>04/09/2025.C25TNN.00056521</t>
  </si>
  <si>
    <t>Purchasing invoice C25TNN.00056521</t>
  </si>
  <si>
    <t xml:space="preserve">5515630 </t>
  </si>
  <si>
    <t>04/09/2025.C25TNN.00056573</t>
  </si>
  <si>
    <t>Purchasing invoice C25TNN.00056573</t>
  </si>
  <si>
    <t>06/09/2025</t>
  </si>
  <si>
    <t xml:space="preserve">5518260 </t>
  </si>
  <si>
    <t>04/09/2025.C25TNN.00056557</t>
  </si>
  <si>
    <t>Purchasing invoice C25TNN.00056557</t>
  </si>
  <si>
    <t xml:space="preserve">5518218 </t>
  </si>
  <si>
    <t>04/09/2025.C25TNN.00056574</t>
  </si>
  <si>
    <t>Purchasing invoice C25TNN.00056574</t>
  </si>
  <si>
    <t xml:space="preserve">5519026 </t>
  </si>
  <si>
    <t>05/09/2025.C25TNN.00056648</t>
  </si>
  <si>
    <t>Purchasing invoice C25TNN.00056648</t>
  </si>
  <si>
    <t xml:space="preserve">5518969 </t>
  </si>
  <si>
    <t>05/09/2025.C25TNN.00056650</t>
  </si>
  <si>
    <t>Purchasing invoice C25TNN.00056650</t>
  </si>
  <si>
    <t xml:space="preserve">5519405 </t>
  </si>
  <si>
    <t>05/09/2025.C25TNN.00056652</t>
  </si>
  <si>
    <t>Purchasing invoice C25TNN.00056652</t>
  </si>
  <si>
    <t xml:space="preserve">5518607 </t>
  </si>
  <si>
    <t>05/09/2025.C25TNN.00056653</t>
  </si>
  <si>
    <t>Purchasing invoice C25TNN.00056653</t>
  </si>
  <si>
    <t xml:space="preserve">5518821 </t>
  </si>
  <si>
    <t>05/09/2025.C25TNN.00056659</t>
  </si>
  <si>
    <t>Purchasing invoice C25TNN.00056659</t>
  </si>
  <si>
    <t>07/09/2025</t>
  </si>
  <si>
    <t xml:space="preserve">5522156 </t>
  </si>
  <si>
    <t>05/09/2025.C25TNN.00056660</t>
  </si>
  <si>
    <t>Purchasing invoice C25TNN.00056660</t>
  </si>
  <si>
    <t xml:space="preserve">5523069 </t>
  </si>
  <si>
    <t>05/09/2025.C25TNN.00056661</t>
  </si>
  <si>
    <t>Purchasing invoice C25TNN.00056661</t>
  </si>
  <si>
    <t xml:space="preserve">5523092 </t>
  </si>
  <si>
    <t>06/09/2025.C25TNN.00056728</t>
  </si>
  <si>
    <t>Purchasing invoice C25TNN.00056728</t>
  </si>
  <si>
    <t xml:space="preserve">5522542 </t>
  </si>
  <si>
    <t>06/09/2025.C25TNN.00056731</t>
  </si>
  <si>
    <t>Purchasing invoice C25TNN.00056731</t>
  </si>
  <si>
    <t xml:space="preserve">5523059 </t>
  </si>
  <si>
    <t>06/09/2025.C25TNN.00057014</t>
  </si>
  <si>
    <t>Purchasing invoice C25TNN.00057014</t>
  </si>
  <si>
    <t>08/09/2025</t>
  </si>
  <si>
    <t xml:space="preserve">5523696 </t>
  </si>
  <si>
    <t>06/09/2025.C25TNN.00056729</t>
  </si>
  <si>
    <t>Purchasing invoice C25TNN.00056729</t>
  </si>
  <si>
    <t>09/09/2025</t>
  </si>
  <si>
    <t xml:space="preserve">5525726 </t>
  </si>
  <si>
    <t>05/09/2025.C25TNN.00056651</t>
  </si>
  <si>
    <t>Purchasing invoice C25TNN.00056651</t>
  </si>
  <si>
    <t xml:space="preserve">5525631 </t>
  </si>
  <si>
    <t>06/09/2025.C25TNN.00056730</t>
  </si>
  <si>
    <t>Purchasing invoice C25TNN.00056730</t>
  </si>
  <si>
    <t xml:space="preserve">5526679 </t>
  </si>
  <si>
    <t>06/09/2025.C25TNN.00056744</t>
  </si>
  <si>
    <t>Purchasing invoice C25TNN.00056744</t>
  </si>
  <si>
    <t xml:space="preserve">5529370 </t>
  </si>
  <si>
    <t>06/09/2025.C25TNN.00057003</t>
  </si>
  <si>
    <t>Purchasing invoice C25TNN.00057003</t>
  </si>
  <si>
    <t xml:space="preserve">5528517 </t>
  </si>
  <si>
    <t>08/09/2025.C25TNN.00057793</t>
  </si>
  <si>
    <t>Purchasing invoice C25TNN.00057793</t>
  </si>
  <si>
    <t xml:space="preserve">5528953 </t>
  </si>
  <si>
    <t>08/09/2025.C25TNN.00057794</t>
  </si>
  <si>
    <t>Purchasing invoice C25TNN.00057794</t>
  </si>
  <si>
    <t xml:space="preserve">5529020 </t>
  </si>
  <si>
    <t>08/09/2025.C25TNN.00057814</t>
  </si>
  <si>
    <t>Purchasing invoice C25TNN.00057814</t>
  </si>
  <si>
    <t>10/09/2025</t>
  </si>
  <si>
    <t xml:space="preserve">5533342 </t>
  </si>
  <si>
    <t>09/09/2025.C25TNN.00057890</t>
  </si>
  <si>
    <t>Purchasing invoice C25TNN.00057890</t>
  </si>
  <si>
    <t xml:space="preserve">5534230 </t>
  </si>
  <si>
    <t>09/09/2025.C25TNN.00057891</t>
  </si>
  <si>
    <t>Purchasing invoice C25TNN.00057891</t>
  </si>
  <si>
    <t xml:space="preserve">5533641 </t>
  </si>
  <si>
    <t>09/09/2025.C25TNN.00057892</t>
  </si>
  <si>
    <t>Purchasing invoice C25TNN.00057892</t>
  </si>
  <si>
    <t xml:space="preserve">5534348 </t>
  </si>
  <si>
    <t>09/09/2025.C25TNN.00057901</t>
  </si>
  <si>
    <t>Purchasing invoice C25TNN.00057901</t>
  </si>
  <si>
    <t xml:space="preserve">5535648 </t>
  </si>
  <si>
    <t>09/09/2025.C25TNN.00057902</t>
  </si>
  <si>
    <t>Purchasing invoice C25TNN.00057902</t>
  </si>
  <si>
    <t xml:space="preserve">5533339 </t>
  </si>
  <si>
    <t>09/09/2025.C25TNN.00057905</t>
  </si>
  <si>
    <t>Purchasing invoice C25TNN.00057905</t>
  </si>
  <si>
    <t xml:space="preserve">5538367 </t>
  </si>
  <si>
    <t>10/09/2025.C25TNN.00057921</t>
  </si>
  <si>
    <t>Purchasing invoice C25TNN.00057921</t>
  </si>
  <si>
    <t>11/09/2025</t>
  </si>
  <si>
    <t xml:space="preserve">5541711 </t>
  </si>
  <si>
    <t>05/09/2025.C25TNN.00056649</t>
  </si>
  <si>
    <t>Purchasing invoice C25TNN.00056649</t>
  </si>
  <si>
    <t xml:space="preserve">5540045 </t>
  </si>
  <si>
    <t>09/09/2025.C25TNN.00057893</t>
  </si>
  <si>
    <t>Purchasing invoice C25TNN.00057893</t>
  </si>
  <si>
    <t xml:space="preserve">5540175 </t>
  </si>
  <si>
    <t>09/09/2025.C25TNN.00057903</t>
  </si>
  <si>
    <t>Purchasing invoice C25TNN.00057903</t>
  </si>
  <si>
    <t xml:space="preserve">5540306 </t>
  </si>
  <si>
    <t>10/09/2025.C25TNN.00057904</t>
  </si>
  <si>
    <t>Purchasing invoice C25TNN.00057904</t>
  </si>
  <si>
    <t xml:space="preserve">5541675 </t>
  </si>
  <si>
    <t>10/09/2025.C25TNN.00057974</t>
  </si>
  <si>
    <t>Purchasing invoice C25TNN.00057974</t>
  </si>
  <si>
    <t xml:space="preserve">5541481 </t>
  </si>
  <si>
    <t>10/09/2025.C25TNN.00057990</t>
  </si>
  <si>
    <t>Purchasing invoice C25TNN.00057990</t>
  </si>
  <si>
    <t xml:space="preserve">5541955 </t>
  </si>
  <si>
    <t>10/09/2025.C25TNN.00057996</t>
  </si>
  <si>
    <t>Purchasing invoice C25TNN.00057996</t>
  </si>
  <si>
    <t>12/09/2025</t>
  </si>
  <si>
    <t xml:space="preserve">5547072 </t>
  </si>
  <si>
    <t>10/09/2025.C25TNN.00057975</t>
  </si>
  <si>
    <t>Purchasing invoice C25TNN.00057975</t>
  </si>
  <si>
    <t xml:space="preserve">5547071 </t>
  </si>
  <si>
    <t>11/09/2025.C25TNN.00058066</t>
  </si>
  <si>
    <t>Purchasing invoice C25TNN.00058066</t>
  </si>
  <si>
    <t xml:space="preserve">5546319 </t>
  </si>
  <si>
    <t>11/09/2025.C25TNN.00058067</t>
  </si>
  <si>
    <t>Purchasing invoice C25TNN.00058067</t>
  </si>
  <si>
    <t xml:space="preserve">5548126 </t>
  </si>
  <si>
    <t>11/09/2025.C25TNN.00058082</t>
  </si>
  <si>
    <t>Purchasing invoice C25TNN.00058082</t>
  </si>
  <si>
    <t xml:space="preserve">5546122 </t>
  </si>
  <si>
    <t>11/09/2025.C25TNN.00058083</t>
  </si>
  <si>
    <t>Purchasing invoice C25TNN.00058083</t>
  </si>
  <si>
    <t>13/09/2025</t>
  </si>
  <si>
    <t xml:space="preserve">5551986 </t>
  </si>
  <si>
    <t>10/09/2025.C25TNN.00058000</t>
  </si>
  <si>
    <t>Purchasing invoice C25TNN.00058000</t>
  </si>
  <si>
    <t xml:space="preserve">5553126 </t>
  </si>
  <si>
    <t>12/09/2025.C25TNN.00058984</t>
  </si>
  <si>
    <t>Purchasing invoice C25TNN.00058984</t>
  </si>
  <si>
    <t>14/09/2025</t>
  </si>
  <si>
    <t xml:space="preserve">5554429 </t>
  </si>
  <si>
    <t>12/09/2025.C25TNN.00058999</t>
  </si>
  <si>
    <t>Purchasing invoice C25TNN.00058999</t>
  </si>
  <si>
    <t>15/09/2025</t>
  </si>
  <si>
    <t xml:space="preserve">5554700 </t>
  </si>
  <si>
    <t>12/09/2025.C25TNN.00059001</t>
  </si>
  <si>
    <t>Purchasing invoice C25TNN.00059001</t>
  </si>
  <si>
    <t>16/09/2025</t>
  </si>
  <si>
    <t xml:space="preserve">5563650 </t>
  </si>
  <si>
    <t>16/09/2025.C25TNN.00052510</t>
  </si>
  <si>
    <t>Purchasing invoice C25TNN.00052510</t>
  </si>
  <si>
    <t xml:space="preserve">5563614 </t>
  </si>
  <si>
    <t>16/09/2025.C25TNN.00052512</t>
  </si>
  <si>
    <t>Purchasing invoice C25TNN.00052512</t>
  </si>
  <si>
    <t xml:space="preserve">5564329 </t>
  </si>
  <si>
    <t>RRS20250911826SG0197</t>
  </si>
  <si>
    <t>Invoice for goods return to supplier C2217- Store: SG0197</t>
  </si>
  <si>
    <t xml:space="preserve">5564332 </t>
  </si>
  <si>
    <t>RRS20250916150SG0332</t>
  </si>
  <si>
    <t>Invoice for goods return to supplier C2217- Store: SG0332</t>
  </si>
  <si>
    <t>17/09/2025</t>
  </si>
  <si>
    <t xml:space="preserve">5567324 </t>
  </si>
  <si>
    <t>16/09/2025.C25TNN.00059601</t>
  </si>
  <si>
    <t>Purchasing invoice C25TNN.00059601</t>
  </si>
  <si>
    <t xml:space="preserve">5567925 </t>
  </si>
  <si>
    <t>16/09/2025.C25TNN.00059602</t>
  </si>
  <si>
    <t>Purchasing invoice C25TNN.00059602</t>
  </si>
  <si>
    <t xml:space="preserve">5567325 </t>
  </si>
  <si>
    <t>16/09/2025.C25TNN.00059603</t>
  </si>
  <si>
    <t>Purchasing invoice C25TNN.00059603</t>
  </si>
  <si>
    <t xml:space="preserve">5567030 </t>
  </si>
  <si>
    <t>16/09/2025.C25TNN.00059613</t>
  </si>
  <si>
    <t>Purchasing invoice C25TNN.00059613</t>
  </si>
  <si>
    <t xml:space="preserve">5567093 </t>
  </si>
  <si>
    <t>16/09/2025.C25TNN.00059614</t>
  </si>
  <si>
    <t>Purchasing invoice C25TNN.00059614</t>
  </si>
  <si>
    <t xml:space="preserve">5567614 </t>
  </si>
  <si>
    <t>16/09/2025.C25TNN.00059615</t>
  </si>
  <si>
    <t>Purchasing invoice C25TNN.00059615</t>
  </si>
  <si>
    <t xml:space="preserve">5567341 </t>
  </si>
  <si>
    <t>16/09/2025.C25TNN.00059632</t>
  </si>
  <si>
    <t>Purchasing invoice C25TNN.00059632</t>
  </si>
  <si>
    <t xml:space="preserve">5567089 </t>
  </si>
  <si>
    <t>16/09/2025.C25TNN.00059634</t>
  </si>
  <si>
    <t>Purchasing invoice C25TNN.00059634</t>
  </si>
  <si>
    <t xml:space="preserve">5567941 </t>
  </si>
  <si>
    <t>16/09/2025.C25TNN.00059635</t>
  </si>
  <si>
    <t>Purchasing invoice C25TNN.00059635</t>
  </si>
  <si>
    <t>18/09/2025</t>
  </si>
  <si>
    <t xml:space="preserve">5580219 </t>
  </si>
  <si>
    <t>16/09/2025.C25TNN.00059604</t>
  </si>
  <si>
    <t>Purchasing invoice C25TNN.00059604</t>
  </si>
  <si>
    <t xml:space="preserve">5582818 </t>
  </si>
  <si>
    <t>17/09/2025.C25TNN.00059706</t>
  </si>
  <si>
    <t>Purchasing invoice C25TNN.00059706</t>
  </si>
  <si>
    <t xml:space="preserve">5581510 </t>
  </si>
  <si>
    <t>17/09/2025.C25TNN.00059741</t>
  </si>
  <si>
    <t>Purchasing invoice C25TNN.00059741</t>
  </si>
  <si>
    <t>19/09/2025</t>
  </si>
  <si>
    <t xml:space="preserve">5589438 </t>
  </si>
  <si>
    <t>13/09/2025.C25TNN.00059426</t>
  </si>
  <si>
    <t>Purchasing invoice C25TNN.00059426</t>
  </si>
  <si>
    <t xml:space="preserve">5589158 </t>
  </si>
  <si>
    <t>13/09/2025.C25TNN.00059442</t>
  </si>
  <si>
    <t>Purchasing invoice C25TNN.00059442</t>
  </si>
  <si>
    <t xml:space="preserve">5598463 </t>
  </si>
  <si>
    <t>15/09/2025.C25TNN.00059483</t>
  </si>
  <si>
    <t>Purchasing invoice C25TNN.00059483</t>
  </si>
  <si>
    <t xml:space="preserve">5599036 </t>
  </si>
  <si>
    <t>15/09/2025.C25TNN.00059498</t>
  </si>
  <si>
    <t>Purchasing invoice C25TNN.00059498</t>
  </si>
  <si>
    <t xml:space="preserve">5599218 </t>
  </si>
  <si>
    <t>15/09/2025.C25TNN.00059499</t>
  </si>
  <si>
    <t>Purchasing invoice C25TNN.00059499</t>
  </si>
  <si>
    <t xml:space="preserve">5591264 </t>
  </si>
  <si>
    <t>17/09/2025.C25TNN.00059715</t>
  </si>
  <si>
    <t>Purchasing invoice C25TNN.00059715</t>
  </si>
  <si>
    <t xml:space="preserve">5594634 </t>
  </si>
  <si>
    <t>18/09/2025.C25TNN.00059790</t>
  </si>
  <si>
    <t>Purchasing invoice C25TNN.00059790</t>
  </si>
  <si>
    <t xml:space="preserve">5594034 </t>
  </si>
  <si>
    <t>18/09/2025.C25TNN.00059791</t>
  </si>
  <si>
    <t>Purchasing invoice C25TNN.00059791</t>
  </si>
  <si>
    <t>20/09/2025</t>
  </si>
  <si>
    <t xml:space="preserve">5606044 </t>
  </si>
  <si>
    <t>04/09/2025.C25TNN.00056565</t>
  </si>
  <si>
    <t>Purchasing invoice C25TNN.00056565</t>
  </si>
  <si>
    <t xml:space="preserve">5601214 </t>
  </si>
  <si>
    <t>15/09/2025.C25TNN.00059512</t>
  </si>
  <si>
    <t>Purchasing invoice C25TNN.00059512</t>
  </si>
  <si>
    <t xml:space="preserve">5602819 </t>
  </si>
  <si>
    <t>18/09/2025.C25TNN.00059792</t>
  </si>
  <si>
    <t>Purchasing invoice C25TNN.00059792</t>
  </si>
  <si>
    <t xml:space="preserve">5602793 </t>
  </si>
  <si>
    <t>18/09/2025.C25TNN.00059801</t>
  </si>
  <si>
    <t>Purchasing invoice C25TNN.00059801</t>
  </si>
  <si>
    <t xml:space="preserve">5602159 </t>
  </si>
  <si>
    <t>18/09/2025.C25TNN.00059803</t>
  </si>
  <si>
    <t>Purchasing invoice C25TNN.00059803</t>
  </si>
  <si>
    <t xml:space="preserve">5601963 </t>
  </si>
  <si>
    <t>18/09/2025.C25TNN.00059877</t>
  </si>
  <si>
    <t>Purchasing invoice C25TNN.00059877</t>
  </si>
  <si>
    <t xml:space="preserve">5602625 </t>
  </si>
  <si>
    <t>19/09/2025.C25TNN.00060745</t>
  </si>
  <si>
    <t>Purchasing invoice C25TNN.00060745</t>
  </si>
  <si>
    <t>DNA</t>
  </si>
  <si>
    <t xml:space="preserve">5602653 </t>
  </si>
  <si>
    <t>19/09/2025.C25TNN.00060751</t>
  </si>
  <si>
    <t>Purchasing invoice C25TNN.00060751</t>
  </si>
  <si>
    <t xml:space="preserve">5602608 </t>
  </si>
  <si>
    <t>19/09/2025.C25TNN.00060766</t>
  </si>
  <si>
    <t>Purchasing invoice C25TNN.00060766</t>
  </si>
  <si>
    <t>21/09/2025</t>
  </si>
  <si>
    <t xml:space="preserve">5607659 </t>
  </si>
  <si>
    <t>19/09/2025.C25TNN.00060750</t>
  </si>
  <si>
    <t>Purchasing invoice C25TNN.00060750</t>
  </si>
  <si>
    <t xml:space="preserve">5607060 </t>
  </si>
  <si>
    <t>20/09/2025.C25TNN.00061186</t>
  </si>
  <si>
    <t>Purchasing invoice C25TNN.00061186</t>
  </si>
  <si>
    <t>22/09/2025</t>
  </si>
  <si>
    <t xml:space="preserve">5609940 </t>
  </si>
  <si>
    <t>19/09/2025.C25TNN.00060752</t>
  </si>
  <si>
    <t>Purchasing invoice C25TNN.00060752</t>
  </si>
  <si>
    <t xml:space="preserve">5617155 </t>
  </si>
  <si>
    <t>CNM-C30925UYEN(209676)-213679</t>
  </si>
  <si>
    <t>Cấn trừ HD00003902 Phí hỗ trợ tiền điện tháng 08 năm 2025 tại miền Nam-CR2217</t>
  </si>
  <si>
    <t>000</t>
  </si>
  <si>
    <t xml:space="preserve">5617158 </t>
  </si>
  <si>
    <t>CNM-C30925UYEN(209679)-213707</t>
  </si>
  <si>
    <t>Cấn trừ HD00003895 Phí hỗ trợ bán hàng và khuyến mãi tháng 08 năm 2025 tại miền Nam-CR2217</t>
  </si>
  <si>
    <t xml:space="preserve">5617163 </t>
  </si>
  <si>
    <t>CNM-C30925UYEN(209687)-213686</t>
  </si>
  <si>
    <t>Cấn trừ HD00003833 Phí hỗ trợ kiểm tra an toàn vệ sinh thực phẩm sản phẩm tháng 08 năm 2025 tại miền Nam-CR2217</t>
  </si>
  <si>
    <t xml:space="preserve">5617164 </t>
  </si>
  <si>
    <t>CNM-C30925UYEN(209688)-213668</t>
  </si>
  <si>
    <t>Cấn trừ HD00003838 Phí hỗ trợ khai trương cửa hàng mới tháng 08 năm 2025 tại miền Nam-CR2217</t>
  </si>
  <si>
    <t xml:space="preserve">5617168 </t>
  </si>
  <si>
    <t>CNM-C30925UYEN(209737)-213694</t>
  </si>
  <si>
    <t>Cấn trừ HD00003821 Phí hỗ trợ trưng bày tháng 08 năm 2025 tại miền Nam-CR2217</t>
  </si>
  <si>
    <t xml:space="preserve">5617170 </t>
  </si>
  <si>
    <t>CNM-C30925UYEN(209740)-213670</t>
  </si>
  <si>
    <t>Cấn trừ HD00003816 Phí hỗ trợ trao đổi dữ liệu điện tử tháng 08 năm 2025 tại miền Nam-CR2217</t>
  </si>
  <si>
    <t>23/09/2025</t>
  </si>
  <si>
    <t xml:space="preserve">5613521 </t>
  </si>
  <si>
    <t>19/09/2025.C25TNN.00060767</t>
  </si>
  <si>
    <t>Purchasing invoice C25TNN.00060767</t>
  </si>
  <si>
    <t xml:space="preserve">5612607 </t>
  </si>
  <si>
    <t>20/09/2025.C25TNN.00061187</t>
  </si>
  <si>
    <t>Purchasing invoice C25TNN.00061187</t>
  </si>
  <si>
    <t xml:space="preserve">5613580 </t>
  </si>
  <si>
    <t>20/09/2025.C25TNN.00061197</t>
  </si>
  <si>
    <t>Purchasing invoice C25TNN.00061197</t>
  </si>
  <si>
    <t>24/09/2025</t>
  </si>
  <si>
    <t xml:space="preserve">5620347 </t>
  </si>
  <si>
    <t>23/09/2025.C25TNN.00061279</t>
  </si>
  <si>
    <t>Purchasing invoice C25TNN.00061279</t>
  </si>
  <si>
    <t xml:space="preserve">5620453 </t>
  </si>
  <si>
    <t>23/09/2025.C25TNN.00061280</t>
  </si>
  <si>
    <t>Purchasing invoice C25TNN.00061280</t>
  </si>
  <si>
    <t xml:space="preserve">5620601 </t>
  </si>
  <si>
    <t>23/09/2025.C25TNN.00061281</t>
  </si>
  <si>
    <t>Purchasing invoice C25TNN.00061281</t>
  </si>
  <si>
    <t>25/09/2025</t>
  </si>
  <si>
    <t xml:space="preserve">5627466 </t>
  </si>
  <si>
    <t>24/09/2025.C25TNN.00061337</t>
  </si>
  <si>
    <t>Purchasing invoice C25TNN.00061337</t>
  </si>
  <si>
    <t xml:space="preserve">5628173 </t>
  </si>
  <si>
    <t>24/09/2025.C25TNN.00061356</t>
  </si>
  <si>
    <t>Purchasing invoice C25TNN.00061356</t>
  </si>
  <si>
    <t xml:space="preserve">5628189 </t>
  </si>
  <si>
    <t>24/09/2025.C25TNN.00061357</t>
  </si>
  <si>
    <t>Purchasing invoice C25TNN.00061357</t>
  </si>
  <si>
    <t>26/09/2025</t>
  </si>
  <si>
    <t xml:space="preserve">5631538 </t>
  </si>
  <si>
    <t>24/09/2025.C25TNN.00061358</t>
  </si>
  <si>
    <t>Purchasing invoice C25TNN.00061358</t>
  </si>
  <si>
    <t xml:space="preserve">5632465 </t>
  </si>
  <si>
    <t>25/09/2025.C25TNN.00061451</t>
  </si>
  <si>
    <t>Purchasing invoice C25TNN.00061451</t>
  </si>
  <si>
    <t xml:space="preserve">5632837 </t>
  </si>
  <si>
    <t>25/09/2025.C25TNN.00061452</t>
  </si>
  <si>
    <t>Purchasing invoice C25TNN.00061452</t>
  </si>
  <si>
    <t xml:space="preserve">5632406 </t>
  </si>
  <si>
    <t>25/09/2025.C25TNN.00061468</t>
  </si>
  <si>
    <t>Purchasing invoice C25TNN.00061468</t>
  </si>
  <si>
    <t>27/09/2025</t>
  </si>
  <si>
    <t xml:space="preserve">5635064 </t>
  </si>
  <si>
    <t>25/09/2025.C25TNN.00061453</t>
  </si>
  <si>
    <t>Purchasing invoice C25TNN.00061453</t>
  </si>
  <si>
    <t xml:space="preserve">5637201 </t>
  </si>
  <si>
    <t>25/09/2025.C25TNN.00061467</t>
  </si>
  <si>
    <t>Purchasing invoice C25TNN.00061467</t>
  </si>
  <si>
    <t xml:space="preserve">5637148 </t>
  </si>
  <si>
    <t>26/09/2025.C25TNN.00062754</t>
  </si>
  <si>
    <t>Purchasing invoice C25TNN.00062754</t>
  </si>
  <si>
    <t xml:space="preserve">5636986 </t>
  </si>
  <si>
    <t>26/09/2025.C25TNN.00062778</t>
  </si>
  <si>
    <t>Purchasing invoice C25TNN.00062778</t>
  </si>
  <si>
    <t xml:space="preserve">5637702 </t>
  </si>
  <si>
    <t>RRS20250906592SG0266</t>
  </si>
  <si>
    <t>Invoice for goods return to supplier C2217- Store: SG0266</t>
  </si>
  <si>
    <t>28/09/2025</t>
  </si>
  <si>
    <t xml:space="preserve">5639145 </t>
  </si>
  <si>
    <t>26/09/2025.C25TNN.00062779</t>
  </si>
  <si>
    <t>Purchasing invoice C25TNN.00062779</t>
  </si>
  <si>
    <t xml:space="preserve">5639010 </t>
  </si>
  <si>
    <t>26/09/2025.C25TNN.00062780</t>
  </si>
  <si>
    <t>Purchasing invoice C25TNN.00062780</t>
  </si>
  <si>
    <t>29/09/2025</t>
  </si>
  <si>
    <t xml:space="preserve">5645013 </t>
  </si>
  <si>
    <t>27/09/2025.C25TNN.00063216</t>
  </si>
  <si>
    <t>Purchasing invoice C25TNN.00063216</t>
  </si>
  <si>
    <t xml:space="preserve">5645562 </t>
  </si>
  <si>
    <t>27/09/2025.C25TNN.00063217</t>
  </si>
  <si>
    <t>Purchasing invoice C25TNN.00063217</t>
  </si>
  <si>
    <t xml:space="preserve">5643417 </t>
  </si>
  <si>
    <t>27/09/2025.C25TNN.00063238</t>
  </si>
  <si>
    <t>Purchasing invoice C25TNN.00063238</t>
  </si>
  <si>
    <t>30/09/2025</t>
  </si>
  <si>
    <t xml:space="preserve">5677551 </t>
  </si>
  <si>
    <t>27/09/2025.C25TNN.00063215</t>
  </si>
  <si>
    <t>Purchasing invoice C25TNN.00063215</t>
  </si>
  <si>
    <t xml:space="preserve">5664035 </t>
  </si>
  <si>
    <t>27/09/2025.C25TNN.00063218</t>
  </si>
  <si>
    <t>Purchasing invoice C25TNN.00063218</t>
  </si>
  <si>
    <t xml:space="preserve">5658107 </t>
  </si>
  <si>
    <t>27/09/2025.C25TNN.00063237</t>
  </si>
  <si>
    <t>Purchasing invoice C25TNN.00063237</t>
  </si>
  <si>
    <t xml:space="preserve">5665569 </t>
  </si>
  <si>
    <t>30/09/2025.C25TNN.00063318</t>
  </si>
  <si>
    <t>Purchasing invoice C25TNN.00063318</t>
  </si>
  <si>
    <t xml:space="preserve">5670459 </t>
  </si>
  <si>
    <t>30/09/2025.C25TNN.00063356</t>
  </si>
  <si>
    <t>Purchasing invoice C25TNN.00063356</t>
  </si>
  <si>
    <t>03/10/2025</t>
  </si>
  <si>
    <t xml:space="preserve">5674710 </t>
  </si>
  <si>
    <t>02/10/2025.C25TNN.00063513</t>
  </si>
  <si>
    <t>02/10/2025</t>
  </si>
  <si>
    <t>Purchasing invoice C25TNN.00063513</t>
  </si>
  <si>
    <t xml:space="preserve">5677852 </t>
  </si>
  <si>
    <t>RRS20250906576SG0195</t>
  </si>
  <si>
    <t>Invoice for goods return to supplier C2217- Store: SG0195</t>
  </si>
  <si>
    <t>04/10/2025</t>
  </si>
  <si>
    <t xml:space="preserve">5679856 </t>
  </si>
  <si>
    <t>02/10/2025.C25TNN.00063734</t>
  </si>
  <si>
    <t>Purchasing invoice C25TNN.00063734</t>
  </si>
  <si>
    <t xml:space="preserve">5680336 </t>
  </si>
  <si>
    <t>03/10/2025.C25TNN.00064741</t>
  </si>
  <si>
    <t>Purchasing invoice C25TNN.00064741</t>
  </si>
  <si>
    <t xml:space="preserve">5680381 </t>
  </si>
  <si>
    <t>03/10/2025.C25TNN.00064766</t>
  </si>
  <si>
    <t>Purchasing invoice C25TNN.00064766</t>
  </si>
  <si>
    <t xml:space="preserve">5680865 </t>
  </si>
  <si>
    <t>03/10/2025.C25TNN.00064767</t>
  </si>
  <si>
    <t>Purchasing invoice C25TNN.00064767</t>
  </si>
  <si>
    <t>05/10/2025</t>
  </si>
  <si>
    <t xml:space="preserve">5682986 </t>
  </si>
  <si>
    <t>03/10/2025.C25TNN.00064713</t>
  </si>
  <si>
    <t>Purchasing invoice C25TNN.00064713</t>
  </si>
  <si>
    <t xml:space="preserve">5683526 </t>
  </si>
  <si>
    <t>03/10/2025.C25TNN.00065350</t>
  </si>
  <si>
    <t>Purchasing invoice C25TNN.00065350</t>
  </si>
  <si>
    <t xml:space="preserve">5684063 </t>
  </si>
  <si>
    <t>04/10/2025.C25TNN.00065404</t>
  </si>
  <si>
    <t>Purchasing invoice C25TNN.00065404</t>
  </si>
  <si>
    <t xml:space="preserve">5682478 </t>
  </si>
  <si>
    <t>04/10/2025.C25TNN.00065430</t>
  </si>
  <si>
    <t>Purchasing invoice C25TNN.00065430</t>
  </si>
  <si>
    <t xml:space="preserve">5683047 </t>
  </si>
  <si>
    <t>04/10/2025.C25TNN.00065431</t>
  </si>
  <si>
    <t>Purchasing invoice C25TNN.00065431</t>
  </si>
  <si>
    <t xml:space="preserve">5683426 </t>
  </si>
  <si>
    <t>04/10/2025.C25TNN.00065441</t>
  </si>
  <si>
    <t>Purchasing invoice C25TNN.00065441</t>
  </si>
  <si>
    <t xml:space="preserve">5682984 </t>
  </si>
  <si>
    <t>04/10/2025.C25TNN.00065442</t>
  </si>
  <si>
    <t>Purchasing invoice C25TNN.00065442</t>
  </si>
  <si>
    <t>06/10/2025</t>
  </si>
  <si>
    <t xml:space="preserve">5687135 </t>
  </si>
  <si>
    <t>RRS20251006162SG0070</t>
  </si>
  <si>
    <t>Invoice for goods return to supplier C2217- Store: SG0070</t>
  </si>
  <si>
    <t>07/10/2025</t>
  </si>
  <si>
    <t xml:space="preserve">5688432 </t>
  </si>
  <si>
    <t>04/10/2025.C25TNN.00065406</t>
  </si>
  <si>
    <t>Purchasing invoice C25TNN.00065406</t>
  </si>
  <si>
    <t xml:space="preserve">5687216 </t>
  </si>
  <si>
    <t>04/10/2025.C25TNN.00065413</t>
  </si>
  <si>
    <t>Purchasing invoice C25TNN.00065413</t>
  </si>
  <si>
    <t>09/10/2025</t>
  </si>
  <si>
    <t xml:space="preserve">5698550 </t>
  </si>
  <si>
    <t>07/10/2025.C25TNN.00065647</t>
  </si>
  <si>
    <t>Purchasing invoice C25TNN.00065647</t>
  </si>
  <si>
    <t xml:space="preserve">5698490 </t>
  </si>
  <si>
    <t>08/10/2025.C25TNN.00065655</t>
  </si>
  <si>
    <t>08/10/2025</t>
  </si>
  <si>
    <t>Purchasing invoice C25TNN.00065655</t>
  </si>
  <si>
    <t xml:space="preserve">5698466 </t>
  </si>
  <si>
    <t>08/10/2025.C25TNN.00065679</t>
  </si>
  <si>
    <t>Purchasing invoice C25TNN.00065679</t>
  </si>
  <si>
    <t>10/10/2025</t>
  </si>
  <si>
    <t xml:space="preserve">5700449 </t>
  </si>
  <si>
    <t>07/10/2025.C25TNN.00065646</t>
  </si>
  <si>
    <t>Purchasing invoice C25TNN.00065646</t>
  </si>
  <si>
    <t xml:space="preserve">5701776 </t>
  </si>
  <si>
    <t>09/10/2025.C25TNN.00065733</t>
  </si>
  <si>
    <t>Purchasing invoice C25TNN.00065733</t>
  </si>
  <si>
    <t xml:space="preserve">5701080 </t>
  </si>
  <si>
    <t>09/10/2025.C25TNN.00065746</t>
  </si>
  <si>
    <t>Purchasing invoice C25TNN.00065746</t>
  </si>
  <si>
    <t>11/10/2025</t>
  </si>
  <si>
    <t xml:space="preserve">5705253 </t>
  </si>
  <si>
    <t>09/10/2025.C25TNN.00065745</t>
  </si>
  <si>
    <t>Purchasing invoice C25TNN.00065745</t>
  </si>
  <si>
    <t xml:space="preserve">5708080 </t>
  </si>
  <si>
    <t>10/10/2025.C25TNN.00066823</t>
  </si>
  <si>
    <t>Purchasing invoice C25TNN.00066823</t>
  </si>
  <si>
    <t xml:space="preserve">5708167 </t>
  </si>
  <si>
    <t>10/10/2025.C25TNN.00066824</t>
  </si>
  <si>
    <t>Purchasing invoice C25TNN.00066824</t>
  </si>
  <si>
    <t>12/10/2025</t>
  </si>
  <si>
    <t xml:space="preserve">5709781 </t>
  </si>
  <si>
    <t>09/10/2025.C25TNN.00065734</t>
  </si>
  <si>
    <t>Purchasing invoice C25TNN.00065734</t>
  </si>
  <si>
    <t xml:space="preserve">5710960 </t>
  </si>
  <si>
    <t>10/10/2025.C25TNN.00066825</t>
  </si>
  <si>
    <t>Purchasing invoice C25TNN.00066825</t>
  </si>
  <si>
    <t xml:space="preserve">5710465 </t>
  </si>
  <si>
    <t>10/10/2025.C25TNN.00066828</t>
  </si>
  <si>
    <t>Purchasing invoice C25TNN.00066828</t>
  </si>
  <si>
    <t xml:space="preserve">5710690 </t>
  </si>
  <si>
    <t>11/10/2025.C25TNN.00066997</t>
  </si>
  <si>
    <t>Purchasing invoice C25TNN.00066997</t>
  </si>
  <si>
    <t xml:space="preserve">5710924 </t>
  </si>
  <si>
    <t>11/10/2025.C25TNN.00067006</t>
  </si>
  <si>
    <t>Purchasing invoice C25TNN.00067006</t>
  </si>
  <si>
    <t xml:space="preserve">5710876 </t>
  </si>
  <si>
    <t>11/10/2025.C25TNN.00067007</t>
  </si>
  <si>
    <t>Purchasing invoice C25TNN.00067007</t>
  </si>
  <si>
    <t>13/10/2025</t>
  </si>
  <si>
    <t xml:space="preserve">5714738 </t>
  </si>
  <si>
    <t>11/10/2025.C25TNN.00067005</t>
  </si>
  <si>
    <t>Purchasing invoice C25TNN.00067005</t>
  </si>
  <si>
    <t xml:space="preserve">5717293 </t>
  </si>
  <si>
    <t>RRS20251009715SG0299</t>
  </si>
  <si>
    <t>Invoice for goods return to supplier C2217- Store: SG0299</t>
  </si>
  <si>
    <t>14/10/2025</t>
  </si>
  <si>
    <t xml:space="preserve">5724109 </t>
  </si>
  <si>
    <t>06/10/2025.C25TNN.00065505</t>
  </si>
  <si>
    <t>Purchasing invoice C25TNN.00065505</t>
  </si>
  <si>
    <t xml:space="preserve">5723944 </t>
  </si>
  <si>
    <t>07/10/2025.C25TNN.00065610</t>
  </si>
  <si>
    <t>Purchasing invoice C25TNN.00065610</t>
  </si>
  <si>
    <t xml:space="preserve">5720460 </t>
  </si>
  <si>
    <t>09/10/2025.C25TNN.00065732</t>
  </si>
  <si>
    <t>Purchasing invoice C25TNN.00065732</t>
  </si>
  <si>
    <t xml:space="preserve">5721259 </t>
  </si>
  <si>
    <t>10/10/2025.C25TNN.00066848</t>
  </si>
  <si>
    <t>Purchasing invoice C25TNN.00066848</t>
  </si>
  <si>
    <t xml:space="preserve">5721290 </t>
  </si>
  <si>
    <t>11/10/2025.C25TNN.00066998</t>
  </si>
  <si>
    <t>Purchasing invoice C25TNN.00066998</t>
  </si>
  <si>
    <t xml:space="preserve">5722768 </t>
  </si>
  <si>
    <t>13/10/2025.C25TNN.00067047</t>
  </si>
  <si>
    <t>Purchasing invoice C25TNN.00067047</t>
  </si>
  <si>
    <t>15/10/2025</t>
  </si>
  <si>
    <t xml:space="preserve">5727512 </t>
  </si>
  <si>
    <t>07/10/2025.C25TNN.00065609</t>
  </si>
  <si>
    <t>Purchasing invoice C25TNN.00065609</t>
  </si>
  <si>
    <t>16/10/2025</t>
  </si>
  <si>
    <t xml:space="preserve">5732306 </t>
  </si>
  <si>
    <t>16/10/2025.C25TNN.00060521</t>
  </si>
  <si>
    <t>Purchasing invoice C25TNN.00060521</t>
  </si>
  <si>
    <t xml:space="preserve">5732284 </t>
  </si>
  <si>
    <t>16/10/2025.C25TNN.00062555</t>
  </si>
  <si>
    <t>Purchasing invoice C25TNN.00062555</t>
  </si>
  <si>
    <t xml:space="preserve">5732307 </t>
  </si>
  <si>
    <t>16/10/2025.C25TNN.00062662</t>
  </si>
  <si>
    <t>Purchasing invoice C25TNN.00062662</t>
  </si>
  <si>
    <t xml:space="preserve">5732399 </t>
  </si>
  <si>
    <t>16/10/2025.C25TNN.00063357</t>
  </si>
  <si>
    <t>Purchasing invoice C25TNN.00063357</t>
  </si>
  <si>
    <t xml:space="preserve">5732283 </t>
  </si>
  <si>
    <t>16/10/2025.C25TNN.00063893</t>
  </si>
  <si>
    <t>Purchasing invoice C25TNN.00063893</t>
  </si>
  <si>
    <t xml:space="preserve">5732398 </t>
  </si>
  <si>
    <t>16/10/2025.C25TNN.00063915</t>
  </si>
  <si>
    <t>Purchasing invoice C25TNN.00063915</t>
  </si>
  <si>
    <t xml:space="preserve">5732229 </t>
  </si>
  <si>
    <t>16/10/2025.C25TNN.00063916</t>
  </si>
  <si>
    <t>Purchasing invoice C25TNN.00063916</t>
  </si>
  <si>
    <t xml:space="preserve">5732429 </t>
  </si>
  <si>
    <t>16/10/2025.C25TNN.00066538</t>
  </si>
  <si>
    <t>Purchasing invoice C25TNN.00066538</t>
  </si>
  <si>
    <t xml:space="preserve">5732310 </t>
  </si>
  <si>
    <t>16/10/2025.C25TNN.00066539</t>
  </si>
  <si>
    <t>Purchasing invoice C25TNN.00066539</t>
  </si>
  <si>
    <t xml:space="preserve">5732308 </t>
  </si>
  <si>
    <t>16/10/2025.C25TNN.00066561</t>
  </si>
  <si>
    <t>Purchasing invoice C25TNN.00066561</t>
  </si>
  <si>
    <t xml:space="preserve">5732309 </t>
  </si>
  <si>
    <t>16/10/2025.C25TNN.00066562</t>
  </si>
  <si>
    <t>Purchasing invoice C25TNN.00066562</t>
  </si>
  <si>
    <t>19/10/2025</t>
  </si>
  <si>
    <t xml:space="preserve">5751248 </t>
  </si>
  <si>
    <t>18/10/2025.C25TNN.00069005</t>
  </si>
  <si>
    <t>18/10/2025</t>
  </si>
  <si>
    <t>Purchasing invoice C25TNN.00069005</t>
  </si>
  <si>
    <t>21/10/2025</t>
  </si>
  <si>
    <t xml:space="preserve">5760900 </t>
  </si>
  <si>
    <t>20/10/2025.C25TNN.00069034</t>
  </si>
  <si>
    <t>20/10/2025</t>
  </si>
  <si>
    <t>Purchasing invoice C25TNN.00069034</t>
  </si>
  <si>
    <t xml:space="preserve">5761144 </t>
  </si>
  <si>
    <t>20/10/2025.C25TNN.00069038</t>
  </si>
  <si>
    <t>Purchasing invoice C25TNN.00069038</t>
  </si>
  <si>
    <t>22/10/2025</t>
  </si>
  <si>
    <t xml:space="preserve">5770570 </t>
  </si>
  <si>
    <t>20/10/2025.C25TNN.00069037</t>
  </si>
  <si>
    <t>Purchasing invoice C25TNN.00069037</t>
  </si>
  <si>
    <t xml:space="preserve">5772749 </t>
  </si>
  <si>
    <t>21/10/2025.C25TNN.00069118</t>
  </si>
  <si>
    <t>Purchasing invoice C25TNN.00069118</t>
  </si>
  <si>
    <t xml:space="preserve">5772575 </t>
  </si>
  <si>
    <t>21/10/2025.C25TNN.00069123</t>
  </si>
  <si>
    <t>Purchasing invoice C25TNN.00069123</t>
  </si>
  <si>
    <t xml:space="preserve">5772654 </t>
  </si>
  <si>
    <t>21/10/2025.C25TNN.00069125</t>
  </si>
  <si>
    <t>Purchasing invoice C25TNN.00069125</t>
  </si>
  <si>
    <t>23/10/2025</t>
  </si>
  <si>
    <t xml:space="preserve">5776898 </t>
  </si>
  <si>
    <t>21/10/2025.C25TNN.00069124</t>
  </si>
  <si>
    <t>Purchasing invoice C25TNN.00069124</t>
  </si>
  <si>
    <t xml:space="preserve">5781272 </t>
  </si>
  <si>
    <t>22/10/2025.C25TNN.00069209</t>
  </si>
  <si>
    <t>Purchasing invoice C25TNN.00069209</t>
  </si>
  <si>
    <t xml:space="preserve">5780057 </t>
  </si>
  <si>
    <t>22/10/2025.C25TNN.00069210</t>
  </si>
  <si>
    <t>Purchasing invoice C25TNN.00069210</t>
  </si>
  <si>
    <t>24/10/2025</t>
  </si>
  <si>
    <t xml:space="preserve">5784850 </t>
  </si>
  <si>
    <t>22/10/2025.C25TNN.00069211</t>
  </si>
  <si>
    <t>Purchasing invoice C25TNN.00069211</t>
  </si>
  <si>
    <t xml:space="preserve">5785261 </t>
  </si>
  <si>
    <t>24/10/2025.C25TNN.00070339</t>
  </si>
  <si>
    <t>Purchasing invoice C25TNN.00070339</t>
  </si>
  <si>
    <t xml:space="preserve">5785743 </t>
  </si>
  <si>
    <t>24/10/2025.C25TNN.00070340</t>
  </si>
  <si>
    <t>Purchasing invoice C25TNN.00070340</t>
  </si>
  <si>
    <t>25/10/2025</t>
  </si>
  <si>
    <t xml:space="preserve">5789359 </t>
  </si>
  <si>
    <t>24/10/2025.C25TNN.00070338</t>
  </si>
  <si>
    <t>Purchasing invoice C25TNN.00070338</t>
  </si>
  <si>
    <t xml:space="preserve">5790287 </t>
  </si>
  <si>
    <t>24/10/2025.C25TNN.00070341</t>
  </si>
  <si>
    <t>Purchasing invoice C25TNN.00070341</t>
  </si>
  <si>
    <t xml:space="preserve">5792809 </t>
  </si>
  <si>
    <t>RRS20251025700SG0134</t>
  </si>
  <si>
    <t>Invoice for goods return to supplier C2217- Store: SG0134</t>
  </si>
  <si>
    <t>26/10/2025</t>
  </si>
  <si>
    <t xml:space="preserve">5792911 </t>
  </si>
  <si>
    <t>23/10/2025.C25TNN.00069290</t>
  </si>
  <si>
    <t>Purchasing invoice C25TNN.00069290</t>
  </si>
  <si>
    <t xml:space="preserve">5792846 </t>
  </si>
  <si>
    <t>23/10/2025.C25TNN.00070351</t>
  </si>
  <si>
    <t>Purchasing invoice C25TNN.00070351</t>
  </si>
  <si>
    <t xml:space="preserve">5793984 </t>
  </si>
  <si>
    <t>24/10/2025.C25TNN.00070433</t>
  </si>
  <si>
    <t>Purchasing invoice C25TNN.00070433</t>
  </si>
  <si>
    <t>27/10/2025</t>
  </si>
  <si>
    <t xml:space="preserve">5799533 </t>
  </si>
  <si>
    <t>RRS20251004104SG0255</t>
  </si>
  <si>
    <t>Invoice for goods return to supplier C2217- Store: SG0255</t>
  </si>
  <si>
    <t>28/10/2025</t>
  </si>
  <si>
    <t xml:space="preserve">5800648 </t>
  </si>
  <si>
    <t>23/10/2025.C25TNN.00070350</t>
  </si>
  <si>
    <t>Purchasing invoice C25TNN.00070350</t>
  </si>
  <si>
    <t>30/10/2025</t>
  </si>
  <si>
    <t xml:space="preserve">5816268 </t>
  </si>
  <si>
    <t>27/10/2025.C25TNN.00071084</t>
  </si>
  <si>
    <t>Purchasing invoice C25TNN.00071084</t>
  </si>
  <si>
    <t xml:space="preserve">5812590 </t>
  </si>
  <si>
    <t>29/10/2025.C25TNN.00071308</t>
  </si>
  <si>
    <t>29/10/2025</t>
  </si>
  <si>
    <t>Purchasing invoice C25TNN.00071308</t>
  </si>
  <si>
    <t xml:space="preserve">5817225 </t>
  </si>
  <si>
    <t>RRS20251029876NT0001</t>
  </si>
  <si>
    <t>Invoice for goods return to supplier C2217- Store: NT0001</t>
  </si>
  <si>
    <t>31/10/2025</t>
  </si>
  <si>
    <t xml:space="preserve">5833380 </t>
  </si>
  <si>
    <t>03/11/2025.C25TNN.00071939</t>
  </si>
  <si>
    <t>03/11/2025</t>
  </si>
  <si>
    <t>Purchasing invoice C25TNN.00071939</t>
  </si>
  <si>
    <t xml:space="preserve">5818092 </t>
  </si>
  <si>
    <t>29/10/2025.C25TNN.00071267</t>
  </si>
  <si>
    <t>Purchasing invoice C25TNN.00071267</t>
  </si>
  <si>
    <t xml:space="preserve">5817244 </t>
  </si>
  <si>
    <t>29/10/2025.C25TNN.00071269</t>
  </si>
  <si>
    <t>Purchasing invoice C25TNN.00071269</t>
  </si>
  <si>
    <t xml:space="preserve">5821969 </t>
  </si>
  <si>
    <t>29/10/2025.C25TNN.00071292</t>
  </si>
  <si>
    <t>Purchasing invoice C25TNN.00071292</t>
  </si>
  <si>
    <t xml:space="preserve">5823903 </t>
  </si>
  <si>
    <t>29/10/2025.C25TNN.00071293</t>
  </si>
  <si>
    <t>Purchasing invoice C25TNN.00071293</t>
  </si>
  <si>
    <t xml:space="preserve">5823940 </t>
  </si>
  <si>
    <t>29/10/2025.C25TNN.00071304</t>
  </si>
  <si>
    <t>Purchasing invoice C25TNN.00071304</t>
  </si>
  <si>
    <t xml:space="preserve">5823259 </t>
  </si>
  <si>
    <t>29/10/2025.C25TNN.00071309</t>
  </si>
  <si>
    <t>Purchasing invoice C25TNN.00071309</t>
  </si>
  <si>
    <t xml:space="preserve">5818197 </t>
  </si>
  <si>
    <t>30/10/2025.C25TNN.00071587</t>
  </si>
  <si>
    <t>Purchasing invoice C25TNN.00071587</t>
  </si>
  <si>
    <t xml:space="preserve">5819538 </t>
  </si>
  <si>
    <t>30/10/2025.C25TNN.00071651</t>
  </si>
  <si>
    <t>Purchasing invoice C25TNN.00071651</t>
  </si>
  <si>
    <t>TỔNG</t>
  </si>
  <si>
    <t>Date…………………….</t>
  </si>
  <si>
    <t>Prepared by</t>
  </si>
  <si>
    <t>(Signature, Full Name)</t>
  </si>
  <si>
    <t>Chief Accountant</t>
  </si>
  <si>
    <t>CEO</t>
  </si>
  <si>
    <t>(Signature, Full Name and Seal)</t>
  </si>
  <si>
    <t>Invoice Matching</t>
  </si>
  <si>
    <t>Page 1/1</t>
  </si>
  <si>
    <t>Net off</t>
  </si>
  <si>
    <t>A</t>
  </si>
  <si>
    <t>B</t>
  </si>
  <si>
    <t>C</t>
  </si>
  <si>
    <t>D</t>
  </si>
  <si>
    <t>E</t>
  </si>
  <si>
    <t>F</t>
  </si>
  <si>
    <t>G</t>
  </si>
  <si>
    <t>H</t>
  </si>
  <si>
    <t>I</t>
  </si>
  <si>
    <t>J</t>
  </si>
  <si>
    <t>K</t>
  </si>
  <si>
    <t>M</t>
  </si>
  <si>
    <t>O</t>
  </si>
  <si>
    <t>Q</t>
  </si>
  <si>
    <t>S</t>
  </si>
  <si>
    <t>U</t>
  </si>
  <si>
    <t>W</t>
  </si>
  <si>
    <t>X</t>
  </si>
  <si>
    <t>Hàng trả</t>
  </si>
  <si>
    <t>Ngày hóa đơn</t>
  </si>
  <si>
    <t>Số hóa đơn</t>
  </si>
  <si>
    <t>Ký hiệu HĐ</t>
  </si>
  <si>
    <t>Diễn giải</t>
  </si>
  <si>
    <t>Doanh số bán chưa có thuế GTGT</t>
  </si>
  <si>
    <t>Thuế suất</t>
  </si>
  <si>
    <t>Thuế GTGT</t>
  </si>
  <si>
    <t>Thành tiền</t>
  </si>
  <si>
    <t>Tên người mua</t>
  </si>
  <si>
    <t>Mã số thuế người mua</t>
  </si>
  <si>
    <t>Note</t>
  </si>
  <si>
    <t>Số tiền KH thanh toán</t>
  </si>
  <si>
    <t>Chênh lệch</t>
  </si>
  <si>
    <t>0306182043</t>
  </si>
  <si>
    <t>CHI NHÁNH TẠI BÌNH DƯƠNG CÔNG TY TNHH VÒNG TRÒN ĐỎ</t>
  </si>
  <si>
    <t>0306182043-011</t>
  </si>
  <si>
    <t>CHI NHÁNH CÔNG TY TNHH VÒNG TRÒN ĐỎ TẠI ĐỒNG NAI</t>
  </si>
  <si>
    <t>0306182043-021</t>
  </si>
  <si>
    <t>0306182043-012</t>
  </si>
  <si>
    <t>8%</t>
  </si>
  <si>
    <t>00070350</t>
  </si>
  <si>
    <t>00071292</t>
  </si>
  <si>
    <t>00071293</t>
  </si>
  <si>
    <t>00071304</t>
  </si>
  <si>
    <t>00071308</t>
  </si>
  <si>
    <t>00071309</t>
  </si>
  <si>
    <t>Phí hỗ trợ kiểm tra an toàn vệ sinh thực phẩm</t>
  </si>
  <si>
    <t>Phí hỗ trợ tiền điện</t>
  </si>
  <si>
    <t>0306182043-028</t>
  </si>
  <si>
    <t>CHI NHÁNH CÔNG TY TNHH VÒNG TRÒN ĐỎ TẠI BÀ RỊA-VŨNG TÀU</t>
  </si>
  <si>
    <t>CHI NHÁNH CÔNG TY TNHH VÒNG TRÒN ĐỎ TẠI KHÁNH HÒA</t>
  </si>
  <si>
    <t>00060745</t>
  </si>
  <si>
    <t>00063513</t>
  </si>
  <si>
    <t>1C25TNN</t>
  </si>
  <si>
    <t>Phí hỗ trợ bán hàng và khuyến mãi</t>
  </si>
  <si>
    <t>Phí hỗ trợ khai trương</t>
  </si>
  <si>
    <t>1C25TSM</t>
  </si>
  <si>
    <t>00048577</t>
  </si>
  <si>
    <t>PR-12083307-SG0327 - CircleK 364 Võ Văn Ngân, Khu phố 3, Phường Bình Thọ, Thành phố Thủ Đức</t>
  </si>
  <si>
    <t>chưa thanh toán</t>
  </si>
  <si>
    <t>00048769</t>
  </si>
  <si>
    <t>PR-12101637-SG0127 - CircleK 160 Đường Số 19</t>
  </si>
  <si>
    <t>00048771</t>
  </si>
  <si>
    <t>PR-12103807-SG0347 - CircleK Một phần diện tích căn nhà số 944 Lê Văn Lương, Nhà Bè</t>
  </si>
  <si>
    <t>00048772</t>
  </si>
  <si>
    <t>PR-12102889-SG0262 - CircleK 69 Nguyễn Khắc Nhu</t>
  </si>
  <si>
    <t>00049077</t>
  </si>
  <si>
    <t>PR-12112527-SG0195 - CircleK 62 Man Thiện</t>
  </si>
  <si>
    <t>00049092</t>
  </si>
  <si>
    <t>PR-12111571-SG0100 - CircleK 32A-32B Bùi Thị Xuân</t>
  </si>
  <si>
    <t>00049094</t>
  </si>
  <si>
    <t>PR-12112401-SG0184 - CircleK A24 Đường Số 4</t>
  </si>
  <si>
    <t>00049095</t>
  </si>
  <si>
    <t>PR-12112237-SG0167 - CircleK 621 Nguyễn Thị Thập</t>
  </si>
  <si>
    <t>00049097</t>
  </si>
  <si>
    <t>PR-12113859-SG0317 - CircleK Tầng Trệt - Số 167 Phạm Hữu Lầu, Tổ 17, Khu Phố 1</t>
  </si>
  <si>
    <t>00049103</t>
  </si>
  <si>
    <t>PR-12098029-SG0287 - CircleK 311 Nguyễn Tri Phương</t>
  </si>
  <si>
    <t>00049104</t>
  </si>
  <si>
    <t>PR-12086970-SG0189 - CircleK 42 Đường Phạm Nhữ Tăng</t>
  </si>
  <si>
    <t>00049112</t>
  </si>
  <si>
    <t>PR-12107486-SG0349 - CircleK 55 Thảo Điền, Thủ Đức</t>
  </si>
  <si>
    <t>00049113</t>
  </si>
  <si>
    <t>PR-12111843-SG0137 - CircleK 193 Đường Số 1</t>
  </si>
  <si>
    <t>00049234</t>
  </si>
  <si>
    <t>PR-12133028-SG0200 - CircleK 02 Đường Nội Khu Hưng Gia IV</t>
  </si>
  <si>
    <t>00049236</t>
  </si>
  <si>
    <t>PR-12133490-SG0228 - CircleK 165-167 Lê Thánh Tôn</t>
  </si>
  <si>
    <t>00049243</t>
  </si>
  <si>
    <t>PR-12117023-SG0199 - CircleK Số 449 Đường Lê Văn Việt</t>
  </si>
  <si>
    <t>00049244</t>
  </si>
  <si>
    <t>PR-12132188-SG0144 - CircleK 82 Nguyễn Huệ</t>
  </si>
  <si>
    <t>00049245</t>
  </si>
  <si>
    <t>PR-12119343-SG0258 - CircleK 15C Nguyễn Thị Minh Khai</t>
  </si>
  <si>
    <t>00049320</t>
  </si>
  <si>
    <t>PR-12132936-SG0197 - CircleK 525 Tô Hiến Thành</t>
  </si>
  <si>
    <t>00049340</t>
  </si>
  <si>
    <t>PR-12121275-SG0051 - CircleK 87 Trần Nguyên Đán</t>
  </si>
  <si>
    <t>00049341</t>
  </si>
  <si>
    <t>PR-12120007-SG0235 - CircleK 113 Nguyễn Gia Trí</t>
  </si>
  <si>
    <t>00049417</t>
  </si>
  <si>
    <t>PR-12121297-SG0223 - CircleK 26 Nguyễn Thái Bình</t>
  </si>
  <si>
    <t>00049418</t>
  </si>
  <si>
    <t>PR-12146666-SG0346 - CircleK 139 Hai Bà Trưng</t>
  </si>
  <si>
    <t>00049419</t>
  </si>
  <si>
    <t>PR-12146798-SG0353 - CircleK 106 Hoàng Diệu</t>
  </si>
  <si>
    <t>00049420</t>
  </si>
  <si>
    <t>PR-12157309-SG0340 - CircleK 37 đường số 9A, Khu dân cư Trung Sơn</t>
  </si>
  <si>
    <t>00049421</t>
  </si>
  <si>
    <t>PR-12149691-SG0114 - CircleK 42 Đường C</t>
  </si>
  <si>
    <t>00049422</t>
  </si>
  <si>
    <t>PR-12139682-SG0188 - CircleK 73-75 Trần Trọng Cung</t>
  </si>
  <si>
    <t>00049423</t>
  </si>
  <si>
    <t>PR-12154607-SG0042 - CircleK 13 Tôn Đản</t>
  </si>
  <si>
    <t>00049472</t>
  </si>
  <si>
    <t>PR-12156779-SG0292 - CircleK 150 Nguyễn Thị Nhỏ</t>
  </si>
  <si>
    <t>00049473</t>
  </si>
  <si>
    <t>PR-12140484-SG0292 - CircleK 150 Nguyễn Thị Nhỏ</t>
  </si>
  <si>
    <t>00049495</t>
  </si>
  <si>
    <t>PR-12156827-SG0298 - CircleK 17H-17K Dương Đình Nghệ</t>
  </si>
  <si>
    <t>00049496</t>
  </si>
  <si>
    <t>PR-12134584-SG0281 - CircleK 273 Trần Bình Trọng</t>
  </si>
  <si>
    <t>00049497</t>
  </si>
  <si>
    <t>PR-12134018-SG0259 - CircleK 37C Thuận Kiều</t>
  </si>
  <si>
    <t>00049498</t>
  </si>
  <si>
    <t>PR-12121271-SG0344 - CircleK 73/5 Võ Văn Kiệt</t>
  </si>
  <si>
    <t>00049537</t>
  </si>
  <si>
    <t>PR-12139096-SG0035 - CircleK 704 Sư Vạn Hạnh</t>
  </si>
  <si>
    <t>00050189</t>
  </si>
  <si>
    <t>PR-12150953-SG0309 - CircleK 416 Phan Huy Ích</t>
  </si>
  <si>
    <t>00050200</t>
  </si>
  <si>
    <t>PR-12139946-SG0220 - CircleK 16 Ấp Bắc</t>
  </si>
  <si>
    <t>00050213</t>
  </si>
  <si>
    <t>PR-12140164-SG0239 - CircleK 69B Phạm Văn Hai</t>
  </si>
  <si>
    <t>00050220</t>
  </si>
  <si>
    <t>PR-12144522-SG0060 - CircleK 220 Nguyễn Trọng Tuyển</t>
  </si>
  <si>
    <t>00050285</t>
  </si>
  <si>
    <t>PR-12165614-SG0150 - CircleK 2 Nguyễn Khắc Viện</t>
  </si>
  <si>
    <t>00050286</t>
  </si>
  <si>
    <t>PR-12161342-SG0328 - CircleK 386-388 Dương Quảng Hàm, Phường 5, Quận Gò Vấp</t>
  </si>
  <si>
    <t>00050287</t>
  </si>
  <si>
    <t>PR-12146114-SG0290 - CircleK 264 Độc Lập</t>
  </si>
  <si>
    <t>00050288</t>
  </si>
  <si>
    <t>PR-12151147-SG0329 - CircleK Số 92B Hòa Bình</t>
  </si>
  <si>
    <t>00050289</t>
  </si>
  <si>
    <t>PR-12122091-SG0236 - CircleK RS3 06-07, Richstar Residence, 239 - 241 &amp; 278 Hòa Bình</t>
  </si>
  <si>
    <t>00050703</t>
  </si>
  <si>
    <t>PR-12161410-SG0335 -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</si>
  <si>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00050704</t>
  </si>
  <si>
    <t>PR-12161278-SG0323 - CircleK 1.01 tại tầng 1, Tòa nhà chung cư S9.01 thuộc Khu nhà ở cao tầng - Dự án Khu dân cư và Công viên Phước Thiện tại số 88 đường Phước Thiện, khu phố Phước Thiện, Phường Long Bình, Thành phố Thủ Đức</t>
  </si>
  <si>
    <t>00050718</t>
  </si>
  <si>
    <t>PR-12157093-SG0318 - CircleK Tầng trệt số 210 - 212 Cao Lỗ</t>
  </si>
  <si>
    <t>00050719</t>
  </si>
  <si>
    <t>PR-12176691-SG0231 - CircleK 259 Đường số 7</t>
  </si>
  <si>
    <t>00050861</t>
  </si>
  <si>
    <t>PR-12197011-SG0159 - CircleK 402 Hà Huy Tập</t>
  </si>
  <si>
    <t>00050862</t>
  </si>
  <si>
    <t>PR-12181809-SG0268 - CircleK Phú Mỹ Hưng - 12 Tân Trào</t>
  </si>
  <si>
    <t>00050863</t>
  </si>
  <si>
    <t>PR-12187577-SG0036 - CircleK 31 Bà Huyện Thanh Quan</t>
  </si>
  <si>
    <t>00050874</t>
  </si>
  <si>
    <t>PR-12177879-SG0330 - CircleK 240 Hoàng Diệu 2, Khu Phố 5, Phường Linh Chiểu, Thành phố Thủ Đức</t>
  </si>
  <si>
    <t>00050875</t>
  </si>
  <si>
    <t>PR-12165170-SG0095 - CircleK 190B Phan Văn Trị</t>
  </si>
  <si>
    <t>00050876</t>
  </si>
  <si>
    <t>PR-12196689-SG0131 - CircleK 197A-199 Điện Biên Phủ</t>
  </si>
  <si>
    <t>00050877</t>
  </si>
  <si>
    <t>PR-12197731-SG0217 - CircleK 475 Điện Biên Phủ</t>
  </si>
  <si>
    <t>00050878</t>
  </si>
  <si>
    <t>PR-12198977-SG0296 - CircleK 619 Lê Đức Thọ</t>
  </si>
  <si>
    <t>00050879</t>
  </si>
  <si>
    <t>PR-12189147-SG0277 - CircleK 36-38 Trần Thái Tông</t>
  </si>
  <si>
    <t>00050880</t>
  </si>
  <si>
    <t>PR-12196211-SG0090 - CircleK 171B Hoàng Hoa Thám</t>
  </si>
  <si>
    <t>00050881</t>
  </si>
  <si>
    <t>PR-12189393-SG0294 - CircleK 633 Tỉnh Lộ 10</t>
  </si>
  <si>
    <t>00050882</t>
  </si>
  <si>
    <t>PR-12183157-SG0146 - CircleK 18 Bình Phú</t>
  </si>
  <si>
    <t>00050954</t>
  </si>
  <si>
    <t>PR-12208828-SG0100 - CircleK 32A-32B Bùi Thị Xuân</t>
  </si>
  <si>
    <t>00050955</t>
  </si>
  <si>
    <t>PR-12203928-SG0169 - CircleK 59 Đông Du</t>
  </si>
  <si>
    <t>00050956</t>
  </si>
  <si>
    <t>PR-12208642-SG0059 - CircleK 273 Lê Thánh Tôn</t>
  </si>
  <si>
    <t>00050965</t>
  </si>
  <si>
    <t>PR-12177349-SG0297 - CircleK Căn Số A1-00.04 Tháp A1, Khu Chung Cư Phức Hợp Lô M1 74 Nguyễn Cơ Thạch</t>
  </si>
  <si>
    <t>00050966</t>
  </si>
  <si>
    <t>PR-12198191-SG0252 - CircleK SAV.3-00.27 Toà Nhà The Sun Avenue, Tầng Trệt, Tháp S3, Số 28 Mai Chí Thọ</t>
  </si>
  <si>
    <t>00050977</t>
  </si>
  <si>
    <t>PR-12209866-SG0266 - CircleK 103 Trần Huy Liệu</t>
  </si>
  <si>
    <t>00051032</t>
  </si>
  <si>
    <t>PR-12204918-SG0317 - CircleK Tầng Trệt - Số 167 Phạm Hữu Lầu, Tổ 17, Khu Phố 1</t>
  </si>
  <si>
    <t>00051033</t>
  </si>
  <si>
    <t>PR-12221059-SG0289 - CircleK 126 Đường Số 15</t>
  </si>
  <si>
    <t>00051034</t>
  </si>
  <si>
    <t>PR-12220191-SG0200 - CircleK 02 Đường Nội Khu Hưng Gia IV</t>
  </si>
  <si>
    <t>00051035</t>
  </si>
  <si>
    <t>PR-12214835-SG0269 - CircleK 285 Cách Mạng Tháng Tám</t>
  </si>
  <si>
    <t>00051454</t>
  </si>
  <si>
    <t>PR-12208922-SG0129 - CircleK 184 Lê Đức Thọ</t>
  </si>
  <si>
    <t>00051455</t>
  </si>
  <si>
    <t>PR-12209302-SG0176 - CircleK 1 Đường Số 1</t>
  </si>
  <si>
    <t>00051476</t>
  </si>
  <si>
    <t>PR-12221387-SG0313 - CircleK 271 Lê Văn Thọ</t>
  </si>
  <si>
    <t>00051487</t>
  </si>
  <si>
    <t>PR-12220321-SG0207 - CircleK 371 Nguyễn Kiệm</t>
  </si>
  <si>
    <t>00051520</t>
  </si>
  <si>
    <t>PR-12198235-SG0255 - CircleK 809B – 811 Tạ Quang Bửu</t>
  </si>
  <si>
    <t>00051950</t>
  </si>
  <si>
    <t>PR-12225680-SG0338 - CircleK Một phần tầng trệt và một phần lầu 1 số 44 Nguyễn Huệ</t>
  </si>
  <si>
    <t>00051964</t>
  </si>
  <si>
    <t>PR-12231203-SG0290 - CircleK 264 Độc Lập</t>
  </si>
  <si>
    <t>00051965</t>
  </si>
  <si>
    <t>PR-12229827-SG0155 - CircleK 144 Lê Trọng Tấn</t>
  </si>
  <si>
    <t>00051973</t>
  </si>
  <si>
    <t>PR-12200768-BD7015 - CircleK Ô 8, DC35, Giao lộ đường D1 và đường D33, KDC Việt - Sing</t>
  </si>
  <si>
    <t>00051999</t>
  </si>
  <si>
    <t>PR-12231749-SG0343 - CircleK Khu vực C2 - Cảng Hàng không Quốc tế Tân Sơn Nhất</t>
  </si>
  <si>
    <t>00052351</t>
  </si>
  <si>
    <t>PR-12251624-SG0332 - CircleK Một phần của căn nhà số 586 - 588 Quang Trung, Quận Gò Vấp</t>
  </si>
  <si>
    <t>00052362</t>
  </si>
  <si>
    <t>PR-12258260-SG0400 - CircleK A10/7 Ấp 2</t>
  </si>
  <si>
    <t>00052363</t>
  </si>
  <si>
    <t>PR-12251414-SG0303 - CircleK Thương Mại Dịch Vụ SH01, Cao Ốc Thoại Ngọc Hầu (Resgreen Tower) - 7A Thoại Ngọc Hầu</t>
  </si>
  <si>
    <t>00052366</t>
  </si>
  <si>
    <t>PR-12256148-SG0182 - CircleK EA3-01-01 Tòa nhà Era Town</t>
  </si>
  <si>
    <t>00052367</t>
  </si>
  <si>
    <t>PR-12213633-SG0053 - CircleK Số 1 Công Trường Tự Do</t>
  </si>
  <si>
    <t>00052368</t>
  </si>
  <si>
    <t>PR-12231381-SG0308 - CircleK 22 Phan Xích Long</t>
  </si>
  <si>
    <t>00052369</t>
  </si>
  <si>
    <t>PR-12224678-SG0190 - CircleK 58-60 Hoa Cúc</t>
  </si>
  <si>
    <t>00052370</t>
  </si>
  <si>
    <t>PR-12224794-SG0205 - CircleK 609 Xô Viết Nghệ Tĩnh</t>
  </si>
  <si>
    <t>00052371</t>
  </si>
  <si>
    <t>PR-12250612-SG0163 - CircleK 50 Nhất Chi Mai</t>
  </si>
  <si>
    <t xml:space="preserve">Phí hỗ trợ trao đổi dữ liệu điện tử </t>
  </si>
  <si>
    <t xml:space="preserve">Phí hỗ trợ trưng bày </t>
  </si>
  <si>
    <t>00052473</t>
  </si>
  <si>
    <t>PR-12263490-SG0348 - CircleK Tầng trệt Phòng G04 - Tòa nhà PetroVietnam Tower tại số 1 - 5 Lê Duẩn</t>
  </si>
  <si>
    <t>00052474</t>
  </si>
  <si>
    <t>PR-12275247-SG0134 - CircleK 58 Phạm Văn Nghị, Khu Sky Garden 2-Phú Mỹ Hưng</t>
  </si>
  <si>
    <t>00052475</t>
  </si>
  <si>
    <t>PR-12277001-SG0250 - CircleK 271 Phạm Ngũ Lão</t>
  </si>
  <si>
    <t>00052476</t>
  </si>
  <si>
    <t>PR-12254820-NT0011 - CircleK 96B/3 Trần Phú, Nha Trang, Khánh Hòa</t>
  </si>
  <si>
    <t>00052485</t>
  </si>
  <si>
    <t>PR-12231835-SG0351 - CircleK 1.11 tại tầng 1, Tòa nhà chung cư BS10 thuộc Khu nhà ở cao tầng - Dự án Khu dân cư và Công viên Phước Thiện</t>
  </si>
  <si>
    <t>00052510</t>
  </si>
  <si>
    <t>PR-12267754-SG0081 - CircleK 290C An Dương Vương</t>
  </si>
  <si>
    <t>00052512</t>
  </si>
  <si>
    <t>PR-12262482-SG0127 - CircleK 160 Đường Số 19</t>
  </si>
  <si>
    <t>00052573</t>
  </si>
  <si>
    <t>PR-12288427-SG0277 - CircleK 36-38 Trần Thái Tông</t>
  </si>
  <si>
    <t>00052582</t>
  </si>
  <si>
    <t>PR-12282719-SG0115 - CircleK 257A Nguyễn Trãi</t>
  </si>
  <si>
    <t>00052590</t>
  </si>
  <si>
    <t>PR-12275995-SG0188 - CircleK 73-75 Trần Trọng Cung</t>
  </si>
  <si>
    <t>00052677</t>
  </si>
  <si>
    <t>PR-12298395-SG0228 - CircleK 165-167 Lê Thánh Tôn</t>
  </si>
  <si>
    <t>00052678</t>
  </si>
  <si>
    <t>PR-12297411-SG0100 - CircleK 32A-32B Bùi Thị Xuân</t>
  </si>
  <si>
    <t>00052689</t>
  </si>
  <si>
    <t>PR-12277115-SG0264 - CircleK 83 Đường Số 3, Khu Phố 4</t>
  </si>
  <si>
    <t>00052844</t>
  </si>
  <si>
    <t>PR-12298345-SG0226 - CircleK L3-SH01 Toà nhà Landmart 3, Vinhomes Central Park, 720A Điện Biên Phủ</t>
  </si>
  <si>
    <t>00052845</t>
  </si>
  <si>
    <t>PR-12298193-SG0212 - CircleK 292 Điện Biên Phủ</t>
  </si>
  <si>
    <t>00052867</t>
  </si>
  <si>
    <t>PR-12262322-SG0060 - CircleK 220 Nguyễn Trọng Tuyển</t>
  </si>
  <si>
    <t>00052936</t>
  </si>
  <si>
    <t>PR-12283853-SG0324 - CircleK 128 Lê Đức Thọ</t>
  </si>
  <si>
    <t>00052937</t>
  </si>
  <si>
    <t>PR-12276561-SG0223 - CircleK 26 Nguyễn Thái Bình</t>
  </si>
  <si>
    <t>00053728</t>
  </si>
  <si>
    <t>PR-12307325-SG0137 - CircleK 193 Đường Số 1</t>
  </si>
  <si>
    <t>00053762</t>
  </si>
  <si>
    <t>PR-12289163-SG0347 - CircleK Một phần diện tích căn nhà số 944 Lê Văn Lương, Nhà Bè</t>
  </si>
  <si>
    <t>00054186</t>
  </si>
  <si>
    <t>PR-12320939-SG0265 - CircleK L1-02 Tầng 1 Cao ốc Chung Cư SaiGon Mia, Đường số 9A Chung Cư Cụm 3,4 - Khu Dân Cư Trung Sơn</t>
  </si>
  <si>
    <t>00054189</t>
  </si>
  <si>
    <t>PR-12320809-SG0252 - CircleK SAV.3-00.27 Toà Nhà The Sun Avenue, Tầng Trệt, Tháp S3, Số 28 Mai Chí Thọ</t>
  </si>
  <si>
    <t>00054190</t>
  </si>
  <si>
    <t>PR-12313953-SG0297 - CircleK Căn Số A1-00.04 Tháp A1, Khu Chung Cư Phức Hợp Lô M1 74 Nguyễn Cơ Thạch</t>
  </si>
  <si>
    <t>00054202</t>
  </si>
  <si>
    <t>PR-12321147-SG0281 - CircleK 273 Trần Bình Trọng</t>
  </si>
  <si>
    <t>00054203</t>
  </si>
  <si>
    <t>PR-12319417-SG0122 - CircleK 58 Lữ Gia</t>
  </si>
  <si>
    <t>00054356</t>
  </si>
  <si>
    <t>PR-12345269-SG0342 - CircleK Một phần diện tích căn nhà số 42 Lê Lợi, Q1</t>
  </si>
  <si>
    <t>00054357</t>
  </si>
  <si>
    <t>PR-12343263-SG0262 - CircleK 69 Nguyễn Khắc Nhu</t>
  </si>
  <si>
    <t>00054358</t>
  </si>
  <si>
    <t>PR-12326811-SG0077 - CircleK 11 Nguyễn Văn Tráng</t>
  </si>
  <si>
    <t>00054359</t>
  </si>
  <si>
    <t>PR-12340157-SG0040 - CircleK 65C Nguyễn Thái Học</t>
  </si>
  <si>
    <t>00054360</t>
  </si>
  <si>
    <t>PR-12340477-SG0059 - CircleK 273 Lê Thánh Tôn</t>
  </si>
  <si>
    <t>00054387</t>
  </si>
  <si>
    <t>PR-12319461-SG0130 - CircleK 172 Nguyễn Thị Tần</t>
  </si>
  <si>
    <t>00054403</t>
  </si>
  <si>
    <t>PR-12333013-SG0293 - CircleK 485 Huỳnh Tấn Phát</t>
  </si>
  <si>
    <t>00054404</t>
  </si>
  <si>
    <t>PR-12340675-SG0072 - CircleK 45 Tân Mỹ</t>
  </si>
  <si>
    <t>00054478</t>
  </si>
  <si>
    <t>PR-12355897-SG0345 - CircleK 295 Dương Bá Trạc</t>
  </si>
  <si>
    <t>00054491</t>
  </si>
  <si>
    <t>PR-12346071-VT3018 - CircleK 152 Hoàng Hoa Thám</t>
  </si>
  <si>
    <t>00054492</t>
  </si>
  <si>
    <t>PR-12333475-VT3010 - CircleK 26 Phan Văn Trị</t>
  </si>
  <si>
    <t>00054897</t>
  </si>
  <si>
    <t>PR-12342025-SG0174 - CircleK 683A Âu Cơ</t>
  </si>
  <si>
    <t>00055026</t>
  </si>
  <si>
    <t>PR-12355693-SG0331 - CircleK Số 21 Nguyễn Văn Tráng</t>
  </si>
  <si>
    <t>00055027</t>
  </si>
  <si>
    <t>PR-12354101-SG0169 - CircleK 59 Đông Du</t>
  </si>
  <si>
    <t>00055049</t>
  </si>
  <si>
    <t>PR-12364148-SG0091 - CircleK 162 Nguyễn Công Trứ</t>
  </si>
  <si>
    <t>00055092</t>
  </si>
  <si>
    <t>PR-12352815-SG0014 - CircleK Lô CR2-12, Số 107 Đại Lộ Tôn Dật Tiên, Khu A, Phú Mỹ Hưng</t>
  </si>
  <si>
    <t>00055093</t>
  </si>
  <si>
    <t>PR-12360642-SG0256 - CircleK A1.09 Sunrise City View - Khu Phức Hợp Căn Hộ Nhật Hoa, 33 Nguyễn Hữu Thọ</t>
  </si>
  <si>
    <t>00055707</t>
  </si>
  <si>
    <t>PR-12349603-SG0354 - CircleK 116 Phổ Quang</t>
  </si>
  <si>
    <t>00055708</t>
  </si>
  <si>
    <t>PR-12349085-SG0296 - CircleK 619 Lê Đức Thọ</t>
  </si>
  <si>
    <t>00055709</t>
  </si>
  <si>
    <t>PR-12354139-SG0176 - CircleK 1 Đường Số 1</t>
  </si>
  <si>
    <t>00055710</t>
  </si>
  <si>
    <t>PR-12366342-SG0320 - CircleK 190 Lê Văn Thọ</t>
  </si>
  <si>
    <t>00055711</t>
  </si>
  <si>
    <t>PR-12344339-SG0307 - CircleK 55 Đường S11</t>
  </si>
  <si>
    <t>00055712</t>
  </si>
  <si>
    <t>PR-12341245-SG0131 - CircleK 197A-199 Điện Biên Phủ</t>
  </si>
  <si>
    <t>00055771</t>
  </si>
  <si>
    <t>PR-12354583-SG0231 - CircleK 259 Đường số 7</t>
  </si>
  <si>
    <t>00055773</t>
  </si>
  <si>
    <t>PR-12333053-SG0294 - CircleK 633 Tỉnh Lộ 10</t>
  </si>
  <si>
    <t>00055805</t>
  </si>
  <si>
    <t>PR-12373736-SG0182 - CircleK EA3-01-01 Tòa nhà Era Town</t>
  </si>
  <si>
    <t>00055817</t>
  </si>
  <si>
    <t>PR-12373558-SG0163 - CircleK 50 Nhất Chi Mai</t>
  </si>
  <si>
    <t>00056305</t>
  </si>
  <si>
    <t>PR-12374074-SG0234 - CircleK 81 Trần Bình Trọng</t>
  </si>
  <si>
    <t>00056306</t>
  </si>
  <si>
    <t>PR-12344251-SG0305 - CircleK 297 Nguyễn Duy Dương</t>
  </si>
  <si>
    <t>00056307</t>
  </si>
  <si>
    <t>PR-12373448-SG0148 - CircleK 5A Đường Chợ Lớn</t>
  </si>
  <si>
    <t>00056308</t>
  </si>
  <si>
    <t>PR-12379644-SG0162 - CircleK 41 Yên Thế</t>
  </si>
  <si>
    <t>00056380</t>
  </si>
  <si>
    <t>PR-12325151-SG0175 - CircleK 66C Hoàng Diệu 2</t>
  </si>
  <si>
    <t>00056519</t>
  </si>
  <si>
    <t>PR-12397283-SG0317 - CircleK Tầng Trệt - Số 167 Phạm Hữu Lầu, Tổ 17, Khu Phố 1</t>
  </si>
  <si>
    <t>00056520</t>
  </si>
  <si>
    <t>PR-12395939-SG0228 - CircleK 165-167 Lê Thánh Tôn</t>
  </si>
  <si>
    <t>00056521</t>
  </si>
  <si>
    <t>PR-12395217-SG0182 - CircleK EA3-01-01 Tòa nhà Era Town</t>
  </si>
  <si>
    <t>00056557</t>
  </si>
  <si>
    <t>PR-12396461-SG0272 - CircleK 14 Nguyễn Văn Bảo</t>
  </si>
  <si>
    <t>00056565</t>
  </si>
  <si>
    <t>PR-12382074-SG0258 - CircleK 15C Nguyễn Thị Minh Khai</t>
  </si>
  <si>
    <t>00056573</t>
  </si>
  <si>
    <t>PR-12397241-SG0315 - CircleK Tầng Trệt Số 264-266 Âu Dương Lân</t>
  </si>
  <si>
    <t>00056574</t>
  </si>
  <si>
    <t>PR-12397307-SG0318 - CircleK Tầng trệt số 210 - 212 Cao Lỗ</t>
  </si>
  <si>
    <t>00056648</t>
  </si>
  <si>
    <t>PR-12395337-SG0190 - CircleK 58-60 Hoa Cúc</t>
  </si>
  <si>
    <t>00056649</t>
  </si>
  <si>
    <t>PR-12386005-SG0217 - CircleK 475 Điện Biên Phủ</t>
  </si>
  <si>
    <t>00056650</t>
  </si>
  <si>
    <t>PR-12396943-SG0300 - CircleK Số 27 Nguyễn Gia Trí</t>
  </si>
  <si>
    <t>00056651</t>
  </si>
  <si>
    <t>PR-12406521-SG0050 - CircleK 45 Lý Tự Trọng</t>
  </si>
  <si>
    <t>00056652</t>
  </si>
  <si>
    <t>PR-12408277-SG0229 - CircleK 306 Cao Thắng</t>
  </si>
  <si>
    <t>00056653</t>
  </si>
  <si>
    <t>PR-12408997-SG0289 - CircleK 126 Đường Số 15</t>
  </si>
  <si>
    <t>00056659</t>
  </si>
  <si>
    <t>PR-12394335-SG0127 - CircleK 160 Đường Số 19</t>
  </si>
  <si>
    <t>00056660</t>
  </si>
  <si>
    <t>PR-12401879-SG0325 - CircleK Số 15 Nguyễn Ảnh Thủ</t>
  </si>
  <si>
    <t>00056661</t>
  </si>
  <si>
    <t>PR-12400795-SG0117 - CircleK 67 Lê Đức Thọ</t>
  </si>
  <si>
    <t>00056728</t>
  </si>
  <si>
    <t>PR-12420415-SG0247 - CircleK 720A Điện Biên Phủ</t>
  </si>
  <si>
    <t>00056729</t>
  </si>
  <si>
    <t>PR-12413216-SG0131 - CircleK 197A-199 Điện Biên Phủ</t>
  </si>
  <si>
    <t>00056730</t>
  </si>
  <si>
    <t>PR-12420957-SG0297 - CircleK Căn Số A1-00.04 Tháp A1, Khu Chung Cư Phức Hợp Lô M1 74 Nguyễn Cơ Thạch</t>
  </si>
  <si>
    <t>00056731</t>
  </si>
  <si>
    <t>PR-12386275-SG0264 - CircleK 83 Đường Số 3, Khu Phố 4</t>
  </si>
  <si>
    <t>00056744</t>
  </si>
  <si>
    <t>PR-12420747-SG0287 - CircleK 311 Nguyễn Tri Phương</t>
  </si>
  <si>
    <t>00057003</t>
  </si>
  <si>
    <t>PR-12419325-SG0144 - CircleK 82 Nguyễn Huệ</t>
  </si>
  <si>
    <t>00057014</t>
  </si>
  <si>
    <t>PR-12387199-SG0347 - CircleK Một phần diện tích căn nhà số 944 Lê Văn Lương, Nhà Bè</t>
  </si>
  <si>
    <t>00057793</t>
  </si>
  <si>
    <t>PR-12409125-SG0298 - CircleK 17H-17K Dương Đình Nghệ</t>
  </si>
  <si>
    <t>00057794</t>
  </si>
  <si>
    <t>PR-12397011-SG0303 - CircleK Thương Mại Dịch Vụ SH01, Cao Ốc Thoại Ngọc Hầu (Resgreen Tower) - 7A Thoại Ngọc Hầu</t>
  </si>
  <si>
    <t>00057814</t>
  </si>
  <si>
    <t>PR-12419241-SG0137 - CircleK 193 Đường Số 1</t>
  </si>
  <si>
    <t>00057890</t>
  </si>
  <si>
    <t>PR-12444702-SG0346 - CircleK 139 Hai Bà Trưng</t>
  </si>
  <si>
    <t>00057891</t>
  </si>
  <si>
    <t>PR-12444090-SG0321 - CircleK 47 Nguyễn Huệ</t>
  </si>
  <si>
    <t>00057892</t>
  </si>
  <si>
    <t>PR-12427225-SG0251 - CircleK 188 Nguyễn Thị Minh Khai</t>
  </si>
  <si>
    <t>00057893</t>
  </si>
  <si>
    <t>PR-12442688-SG0262 - CircleK 69 Nguyễn Khắc Nhu</t>
  </si>
  <si>
    <t>00057901</t>
  </si>
  <si>
    <t>PR-12425007-SG0311 - CircleK 44 Huỳnh Văn Bánh</t>
  </si>
  <si>
    <t>00057902</t>
  </si>
  <si>
    <t>PR-12439486-SG0053 - CircleK Số 1 Công Trường Tự Do</t>
  </si>
  <si>
    <t>00057903</t>
  </si>
  <si>
    <t>PR-12439440-SG0051 - CircleK 87 Trần Nguyên Đán</t>
  </si>
  <si>
    <t>00057904</t>
  </si>
  <si>
    <t>PR-12433436-SG0294 - CircleK 633 Tỉnh Lộ 10</t>
  </si>
  <si>
    <t>00057905</t>
  </si>
  <si>
    <t>PR-12432742-SG0223 - CircleK 26 Nguyễn Thái Bình</t>
  </si>
  <si>
    <t>00057921</t>
  </si>
  <si>
    <t>PR-12443586-SG0302 - CircleK 474 Trần Thị Năm</t>
  </si>
  <si>
    <t>00057974</t>
  </si>
  <si>
    <t>PR-12448646-SG0256 - CircleK A1.09 Sunrise City View - Khu Phức Hợp Căn Hộ Nhật Hoa, 33 Nguyễn Hữu Thọ</t>
  </si>
  <si>
    <t>00057975</t>
  </si>
  <si>
    <t>PR-12433034-SG0269 - CircleK 285 Cách Mạng Tháng Tám</t>
  </si>
  <si>
    <t>00057990</t>
  </si>
  <si>
    <t>PR-12443986-SG0315 - CircleK Tầng Trệt Số 264-266 Âu Dương Lân</t>
  </si>
  <si>
    <t>00057996</t>
  </si>
  <si>
    <t>PR-12454005-SG0252 - CircleK SAV.3-00.27 Toà Nhà The Sun Avenue, Tầng Trệt, Tháp S3, Số 28 Mai Chí Thọ</t>
  </si>
  <si>
    <t>00058000</t>
  </si>
  <si>
    <t>PR-12409425-SG0327 - CircleK 364 Võ Văn Ngân, Khu phố 3, Phường Bình Thọ, Thành phố Thủ Đức</t>
  </si>
  <si>
    <t>00058066</t>
  </si>
  <si>
    <t>PR-12463526-SG0131 - CircleK 197A-199 Điện Biên Phủ</t>
  </si>
  <si>
    <t>00058067</t>
  </si>
  <si>
    <t>PR-12458356-SG0212 - CircleK 292 Điện Biên Phủ</t>
  </si>
  <si>
    <t>00058082</t>
  </si>
  <si>
    <t>PR-12465228-SG0299 - CircleK 04 Phổ Quang</t>
  </si>
  <si>
    <t>00058083</t>
  </si>
  <si>
    <t>PR-12449148-SG0332 - CircleK Một phần của căn nhà số 586 - 588 Quang Trung, Quận Gò Vấp</t>
  </si>
  <si>
    <t>00058984</t>
  </si>
  <si>
    <t>PR-12448206-SG0174 - CircleK 683A Âu Cơ</t>
  </si>
  <si>
    <t>00058999</t>
  </si>
  <si>
    <t>PR-12469781-SG0306 - CircleK 469 Thống Nhất</t>
  </si>
  <si>
    <t>00059001</t>
  </si>
  <si>
    <t>PR-12473558-SG0061 - CircleK S34-2 Sky Garden 3 - Phú Mỹ Hưng, Đại Lộ Nguyễn Văn Linh</t>
  </si>
  <si>
    <t>00059426</t>
  </si>
  <si>
    <t>PR-12441438-SG0188 - CircleK 73-75 Trần Trọng Cung</t>
  </si>
  <si>
    <t>00059442</t>
  </si>
  <si>
    <t>PR-12485952-SG0277 - CircleK 36-38 Trần Thái Tông</t>
  </si>
  <si>
    <t>00059483</t>
  </si>
  <si>
    <t>PR-12482988-NT0005 - CircleK Số 18 Trần Phú, Nha Trang, Khánh Hòa</t>
  </si>
  <si>
    <t>00059498</t>
  </si>
  <si>
    <t>PR-12454315-SG0279 - CircleK Kiot Khu Vực Mặt Tiền Kinh Dương Vương - 395 Kinh Dương Vương</t>
  </si>
  <si>
    <t>00059499</t>
  </si>
  <si>
    <t>PR-12475110-SG0231 - CircleK 259 Đường số 7</t>
  </si>
  <si>
    <t>00059512</t>
  </si>
  <si>
    <t>PR-12475642-SG0288 - CircleK 223 Đặng Văn Bi</t>
  </si>
  <si>
    <t>00059601</t>
  </si>
  <si>
    <t>PR-12505382-SG0159 - CircleK 402 Hà Huy Tập</t>
  </si>
  <si>
    <t>00059602</t>
  </si>
  <si>
    <t>PR-12506712-SG0265 - CircleK L1-02 Tầng 1 Cao ốc Chung Cư SaiGon Mia, Đường số 9A Chung Cư Cụm 3,4 - Khu Dân Cư Trung Sơn</t>
  </si>
  <si>
    <t>00059603</t>
  </si>
  <si>
    <t>PR-12491766-SG0182 - CircleK EA3-01-01 Tòa nhà Era Town</t>
  </si>
  <si>
    <t>00059604</t>
  </si>
  <si>
    <t>PR-12491402-SG0100 - CircleK 32A-32B Bùi Thị Xuân</t>
  </si>
  <si>
    <t>00059613</t>
  </si>
  <si>
    <t>PR-12492126-SG0258 - CircleK 15C Nguyễn Thị Minh Khai</t>
  </si>
  <si>
    <t>00059614</t>
  </si>
  <si>
    <t>PR-12504598-SG0091 - CircleK 162 Nguyễn Công Trứ</t>
  </si>
  <si>
    <t>00059615</t>
  </si>
  <si>
    <t>PR-12489574-SG0072 - CircleK 45 Tân Mỹ</t>
  </si>
  <si>
    <t>00059632</t>
  </si>
  <si>
    <t>PR-12508510-SG0400 - CircleK A10/7 Ấp 2</t>
  </si>
  <si>
    <t>00059634</t>
  </si>
  <si>
    <t>PR-12506166-SG0226 - CircleK L3-SH01 Toà nhà Landmart 3, Vinhomes Central Park, 720A Điện Biên Phủ</t>
  </si>
  <si>
    <t>00059635</t>
  </si>
  <si>
    <t>PR-12490314-SG0275 - CircleK 184A-184B Nguyễn Xí</t>
  </si>
  <si>
    <t>00059706</t>
  </si>
  <si>
    <t>PR-12496856-SG0335 -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</si>
  <si>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00059715</t>
  </si>
  <si>
    <t>PR-12503880-NT0011 - CircleK 96B/3 Trần Phú, Nha Trang, Khánh Hòa</t>
  </si>
  <si>
    <t>00059741</t>
  </si>
  <si>
    <t>PR-12513152-SG0344 - CircleK 73/5 Võ Văn Kiệt</t>
  </si>
  <si>
    <t>00059790</t>
  </si>
  <si>
    <t>PR-12522871-SG0312 - CircleK 319 Lý Thường Kiệt</t>
  </si>
  <si>
    <t>00059791</t>
  </si>
  <si>
    <t>PR-12522445-SG0250 - CircleK 271 Phạm Ngũ Lão</t>
  </si>
  <si>
    <t>00059792</t>
  </si>
  <si>
    <t>PR-12523143-SG0338 - CircleK Một phần tầng trệt và một phần lầu 1 số 44 Nguyễn Huệ</t>
  </si>
  <si>
    <t>00059801</t>
  </si>
  <si>
    <t>PR-12517593-SG0236 - CircleK RS3 06-07, Richstar Residence, 239 - 241 &amp; 278 Hòa Bình</t>
  </si>
  <si>
    <t>00059803</t>
  </si>
  <si>
    <t>PR-12518171-SG0301 - CircleK 135 Nguyễn Cửu Đàm</t>
  </si>
  <si>
    <t>00059877</t>
  </si>
  <si>
    <t>PR-12493666-SG0341 - CircleK Số 119 đường Trần Não</t>
  </si>
  <si>
    <t>00060521</t>
  </si>
  <si>
    <t>PR-12476643-BD7002 - CircleK 508 Cách Mạng Tháng 8</t>
  </si>
  <si>
    <t>PR-12494690-BD7004 - CircleK Số 1347 Đường Nguyễn Ái Quốc, Khu Phố 6</t>
  </si>
  <si>
    <t>00060750</t>
  </si>
  <si>
    <t>PR-12537642-SG0169 - CircleK 59 Đông Du</t>
  </si>
  <si>
    <t>00060751</t>
  </si>
  <si>
    <t>PR-12534113-SG0285 - CircleK Citizen Apartment, Trung Son Residential quarter</t>
  </si>
  <si>
    <t>00060752</t>
  </si>
  <si>
    <t>PR-12533377-SG0182 - CircleK EA3-01-01 Tòa nhà Era Town</t>
  </si>
  <si>
    <t>00060766</t>
  </si>
  <si>
    <t>PR-12492016-SG0234 - CircleK 81 Trần Bình Trọng</t>
  </si>
  <si>
    <t>00060767</t>
  </si>
  <si>
    <t>PR-12537144-SG0129 - CircleK 184 Lê Đức Thọ</t>
  </si>
  <si>
    <t>00061186</t>
  </si>
  <si>
    <t>PR-12548960-SG0345 - CircleK 295 Dương Bá Trạc</t>
  </si>
  <si>
    <t>00061187</t>
  </si>
  <si>
    <t>PR-12548754-SG0331 - CircleK Số 21 Nguyễn Văn Tráng</t>
  </si>
  <si>
    <t>00061197</t>
  </si>
  <si>
    <t>PR-12547302-SG0162 - CircleK 41 Yên Thế</t>
  </si>
  <si>
    <t>00003816</t>
  </si>
  <si>
    <t>00003821</t>
  </si>
  <si>
    <t>00003833</t>
  </si>
  <si>
    <t>00003838</t>
  </si>
  <si>
    <t>00003895</t>
  </si>
  <si>
    <t>00003902</t>
  </si>
  <si>
    <t>00061279</t>
  </si>
  <si>
    <t>PR-12566686-SG0201 - CircleK 45 Cao Thắng</t>
  </si>
  <si>
    <t>00061280</t>
  </si>
  <si>
    <t>PR-12565228-SG0100 - CircleK 32A-32B Bùi Thị Xuân</t>
  </si>
  <si>
    <t>00061281</t>
  </si>
  <si>
    <t>PR-12565842-SG0150 - CircleK 2 Nguyễn Khắc Viện</t>
  </si>
  <si>
    <t>00003075</t>
  </si>
  <si>
    <t>Hàng trả - phiếu RRS20250916150SG0332</t>
  </si>
  <si>
    <t>00003095</t>
  </si>
  <si>
    <t>Hàng trả - phiếu RRS20250911826SG0197</t>
  </si>
  <si>
    <t>00061337</t>
  </si>
  <si>
    <t>PR-12547574-SG0205 - CircleK 609 Xô Viết Nghệ Tĩnh</t>
  </si>
  <si>
    <t>00061356</t>
  </si>
  <si>
    <t>PR-12547392-SG0174 - CircleK 683A Âu Cơ</t>
  </si>
  <si>
    <t>00061357</t>
  </si>
  <si>
    <t>PR-12566512-SG0187 - CircleK Vườn Lài</t>
  </si>
  <si>
    <t>00061358</t>
  </si>
  <si>
    <t>PR-12577991-SG0161 - CircleK 353A Tân Sơn Nhì</t>
  </si>
  <si>
    <t>00061451</t>
  </si>
  <si>
    <t>PR-12578385-SG0222 - CircleK 529 Sư Vạn Hạnh</t>
  </si>
  <si>
    <t>00061452</t>
  </si>
  <si>
    <t>PR-12586987-SG0035 - CircleK 704 Sư Vạn Hạnh</t>
  </si>
  <si>
    <t>00061453</t>
  </si>
  <si>
    <t>PR-12589751-SG0317 - CircleK Tầng Trệt - Số 167 Phạm Hữu Lầu, Tổ 17, Khu Phố 1</t>
  </si>
  <si>
    <t>00061467</t>
  </si>
  <si>
    <t>PR-12573493-SG0252 - CircleK SAV.3-00.27 Toà Nhà The Sun Avenue, Tầng Trệt, Tháp S3, Số 28 Mai Chí Thọ</t>
  </si>
  <si>
    <t>00061468</t>
  </si>
  <si>
    <t>PR-12539272-BD7015 - CircleK Ô 8, DC35, Giao lộ đường D1 và đường D33, KDC Việt - Sing</t>
  </si>
  <si>
    <t>00062555</t>
  </si>
  <si>
    <t>PR-12569762-VT3018 - CircleK 152 Hoàng Hoa Thám</t>
  </si>
  <si>
    <t>00062662</t>
  </si>
  <si>
    <t>PR-12579253-SG0332 - CircleK Một phần của căn nhà số 586 - 588 Quang Trung, Quận Gò Vấp</t>
  </si>
  <si>
    <t>00062754</t>
  </si>
  <si>
    <t>PR-12588351-SG0199 - CircleK Số 449 Đường Lê Văn Việt</t>
  </si>
  <si>
    <t>00062778</t>
  </si>
  <si>
    <t>PR-12598344-SG0184 - CircleK A24 Đường Số 4</t>
  </si>
  <si>
    <t>00062779</t>
  </si>
  <si>
    <t>PR-12598418-SG0200 - CircleK 02 Đường Nội Khu Hưng Gia IV</t>
  </si>
  <si>
    <t>00062780</t>
  </si>
  <si>
    <t>PR-12599440-SG0320 - CircleK 190 Lê Văn Thọ</t>
  </si>
  <si>
    <t>00063215</t>
  </si>
  <si>
    <t>PR-12603888-SG0289 - CircleK 126 Đường Số 15</t>
  </si>
  <si>
    <t>00063216</t>
  </si>
  <si>
    <t>PR-12610464-SG0353 - CircleK 106 Hoàng Diệu</t>
  </si>
  <si>
    <t>00063217</t>
  </si>
  <si>
    <t>PR-12599642-SG0342 - CircleK Một phần diện tích căn nhà số 42 Lê Lợi, Q1</t>
  </si>
  <si>
    <t>00063218</t>
  </si>
  <si>
    <t>PR-12607574-SG0050 - CircleK 45 Lý Tự Trọng</t>
  </si>
  <si>
    <t>00063237</t>
  </si>
  <si>
    <t>PR-12599318-SG0308 - CircleK 22 Phan Xích Long</t>
  </si>
  <si>
    <t>00063238</t>
  </si>
  <si>
    <t>PR-12597850-SG0131 - CircleK 197A-199 Điện Biên Phủ</t>
  </si>
  <si>
    <t>00003513</t>
  </si>
  <si>
    <t>Hàng trả - phiếu RRS20250906592SG0266</t>
  </si>
  <si>
    <t>00063318</t>
  </si>
  <si>
    <t>PR-12612503-SG0059 - CircleK 273 Lê Thánh Tôn</t>
  </si>
  <si>
    <t>00063356</t>
  </si>
  <si>
    <t>PR-12604306-SG0324 - CircleK 128 Lê Đức Thọ</t>
  </si>
  <si>
    <t>00063357</t>
  </si>
  <si>
    <t>PR-12618074-SG0198 - CircleK 92 Hậu Giang</t>
  </si>
  <si>
    <t>PR-12628201-SG0264 - CircleK 83 Đường Số 3, Khu Phố 4</t>
  </si>
  <si>
    <t>00063893</t>
  </si>
  <si>
    <t>PR-12628609-SG0290 - CircleK 264 Độc Lập</t>
  </si>
  <si>
    <t>00063915</t>
  </si>
  <si>
    <t>PR-12614381-SG0155 - CircleK 144 Lê Trọng Tấn</t>
  </si>
  <si>
    <t>00063916</t>
  </si>
  <si>
    <t>PR-12628875-SG0307 - CircleK 55 Đường S11</t>
  </si>
  <si>
    <t>00064713</t>
  </si>
  <si>
    <t>PR-12615644-BD7004 - CircleK Số 1347 Đường Nguyễn Ái Quốc, Khu Phố 6</t>
  </si>
  <si>
    <t>00064741</t>
  </si>
  <si>
    <t>PR-12633782-SG0351 - CircleK 1.11 tại tầng 1, Tòa nhà chung cư BS10 thuộc Khu nhà ở cao tầng - Dự án Khu dân cư và Công viên Phước Thiện</t>
  </si>
  <si>
    <t>00064766</t>
  </si>
  <si>
    <t>PR-12658662-SG0265 - CircleK L1-02 Tầng 1 Cao ốc Chung Cư SaiGon Mia, Đường số 9A Chung Cư Cụm 3,4 - Khu Dân Cư Trung Sơn</t>
  </si>
  <si>
    <t>00064767</t>
  </si>
  <si>
    <t>PR-12647453-SG0188 - CircleK 73-75 Trần Trọng Cung</t>
  </si>
  <si>
    <t>00065350</t>
  </si>
  <si>
    <t>PR-12639142-BD7003 - CircleK 174 Trần Văn Ơn</t>
  </si>
  <si>
    <t>00065404</t>
  </si>
  <si>
    <t>PR-12670616-SG0348 - CircleK Tầng trệt Phòng G04 - Tòa nhà PetroVietnam Tower tại số 1 - 5 Lê Duẩn</t>
  </si>
  <si>
    <t>00065406</t>
  </si>
  <si>
    <t>PR-12670346-SG0330 - CircleK 240 Hoàng Diệu 2, Khu Phố 5, Phường Linh Chiểu, Thành phố Thủ Đức</t>
  </si>
  <si>
    <t>00065413</t>
  </si>
  <si>
    <t>PR-12657716-SG0163 - CircleK 50 Nhất Chi Mai</t>
  </si>
  <si>
    <t>00065430</t>
  </si>
  <si>
    <t>PR-12663074-SG0232 - CircleK 139-141 Âu Dương Lân</t>
  </si>
  <si>
    <t>00065431</t>
  </si>
  <si>
    <t>PR-12658508-SG0255 - CircleK 809B – 811 Tạ Quang Bửu</t>
  </si>
  <si>
    <t>00065441</t>
  </si>
  <si>
    <t>PR-12638688-SG0347 - CircleK Một phần diện tích căn nhà số 944 Lê Văn Lương, Nhà Bè</t>
  </si>
  <si>
    <t>00065442</t>
  </si>
  <si>
    <t>PR-12668810-SG0200 - CircleK 02 Đường Nội Khu Hưng Gia IV</t>
  </si>
  <si>
    <t>00065505</t>
  </si>
  <si>
    <t>PR-12669750-SG0279 - CircleK Kiot Khu Vực Mặt Tiền Kinh Dương Vương - 395 Kinh Dương Vương</t>
  </si>
  <si>
    <t>00065609</t>
  </si>
  <si>
    <t>PR-12687681-SG0144 - CircleK 82 Nguyễn Huệ</t>
  </si>
  <si>
    <t>00065610</t>
  </si>
  <si>
    <t>PR-12672859-SG0072 - CircleK 45 Tân Mỹ</t>
  </si>
  <si>
    <t>00065646</t>
  </si>
  <si>
    <t>PR-12688081-SG0174 - CircleK 683A Âu Cơ</t>
  </si>
  <si>
    <t>00065647</t>
  </si>
  <si>
    <t>PR-12675727-SG0310 - CircleK 78-80 Đồng Đen</t>
  </si>
  <si>
    <t>00065655</t>
  </si>
  <si>
    <t>PR-12690027-SG0302 - CircleK 474 Trần Thị Năm</t>
  </si>
  <si>
    <t>00065679</t>
  </si>
  <si>
    <t>PR-12679871-SG0127 - CircleK 160 Đường Số 19</t>
  </si>
  <si>
    <t>00065732</t>
  </si>
  <si>
    <t>PR-12698134-SG0115 - CircleK 257A Nguyễn Trãi</t>
  </si>
  <si>
    <t>00065733</t>
  </si>
  <si>
    <t>PR-12703431-SG0250 - CircleK 271 Phạm Ngũ Lão</t>
  </si>
  <si>
    <t>00065734</t>
  </si>
  <si>
    <t>PR-12707481-SG0050 - CircleK 45 Lý Tự Trọng</t>
  </si>
  <si>
    <t>00065745</t>
  </si>
  <si>
    <t>PR-12670490-SG0339 - CircleK 1.01 tại tầng 1, Tòa nhà chung cư S7.01 thuộc Khu nhà ở cao tầng - Dự án Khu dân cư và Công viên Phước Thiện tại số 88 đường Phước Thiện, khu phố Phước Thiện, Phường Long Bình, Thành phố Thủ Đức</t>
  </si>
  <si>
    <t>00065746</t>
  </si>
  <si>
    <t>PR-12662726-SG0156 - CircleK 295 Đỗ Xuân Hợp, khu phố 4</t>
  </si>
  <si>
    <t>00066538</t>
  </si>
  <si>
    <t>PR-12702665-SG0095 - CircleK 190B Phan Văn Trị</t>
  </si>
  <si>
    <t>00066539</t>
  </si>
  <si>
    <t>PR-12703287-SG0225 - CircleK Số 74 Nguyễn Văn Thương</t>
  </si>
  <si>
    <t>00066561</t>
  </si>
  <si>
    <t>PR-12699712-SG0308 - CircleK 22 Phan Xích Long</t>
  </si>
  <si>
    <t>00066562</t>
  </si>
  <si>
    <t>PR-12674725-SG0060 - CircleK 220 Nguyễn Trọng Tuyển</t>
  </si>
  <si>
    <t>00066823</t>
  </si>
  <si>
    <t>PR-12707689-SG0059 - CircleK 273 Lê Thánh Tôn</t>
  </si>
  <si>
    <t>00066824</t>
  </si>
  <si>
    <t>PR-12703565-SG0274 - CircleK 144 - 146 Lâm Văn Bền</t>
  </si>
  <si>
    <t>00066825</t>
  </si>
  <si>
    <t>PR-12703547-SG0273 - CircleK 60 Lâm Văn Bền</t>
  </si>
  <si>
    <t>00066828</t>
  </si>
  <si>
    <t>PR-12714714-SG0325 - CircleK Số 15 Nguyễn Ảnh Thủ</t>
  </si>
  <si>
    <t>00066848</t>
  </si>
  <si>
    <t>PR-12710197-SG0341 - CircleK Số 119 đường Trần Não</t>
  </si>
  <si>
    <t>00066997</t>
  </si>
  <si>
    <t>PR-12728350-SG0130 - CircleK 172 Nguyễn Thị Tần</t>
  </si>
  <si>
    <t>00066998</t>
  </si>
  <si>
    <t>PR-12699764-SG0315 - CircleK Tầng Trệt Số 264-266 Âu Dương Lân</t>
  </si>
  <si>
    <t>00067005</t>
  </si>
  <si>
    <t>PR-12729806-SG0289 - CircleK 126 Đường Số 15</t>
  </si>
  <si>
    <t>00067006</t>
  </si>
  <si>
    <t>PR-12729186-SG0229 - CircleK 306 Cao Thắng</t>
  </si>
  <si>
    <t>00067007</t>
  </si>
  <si>
    <t>PR-12723261-SG0188 - CircleK 73-75 Trần Trọng Cung</t>
  </si>
  <si>
    <t>00067047</t>
  </si>
  <si>
    <t>PR-12709083-SG0234 - CircleK 81 Trần Bình Trọng</t>
  </si>
  <si>
    <t>00003875</t>
  </si>
  <si>
    <t>Hàng trả - phiếu RRS20250906576SG0195</t>
  </si>
  <si>
    <t>00003864</t>
  </si>
  <si>
    <t>Hàng trả - phiếu RRS20251006162SG0070</t>
  </si>
  <si>
    <t>00069005</t>
  </si>
  <si>
    <t>PR-12778394-SG0342 - CircleK Một phần diện tích căn nhà số 42 Lê Lợi, Q1</t>
  </si>
  <si>
    <t>00069034</t>
  </si>
  <si>
    <t>PR-12780828-SG0035 - CircleK 704 Sư Vạn Hạnh</t>
  </si>
  <si>
    <t>00069037</t>
  </si>
  <si>
    <t>PR-12785544-SG0036 - CircleK 31 Bà Huyện Thanh Quan</t>
  </si>
  <si>
    <t>00069038</t>
  </si>
  <si>
    <t>PR-12787888-SG0293 - CircleK 485 Huỳnh Tấn Phát</t>
  </si>
  <si>
    <t>00004103</t>
  </si>
  <si>
    <t>Hàng trả - phiếu RRS20251009715SG0299</t>
  </si>
  <si>
    <t>00069118</t>
  </si>
  <si>
    <t>PR-12777812-SG0279 - CircleK Kiot Khu Vực Mặt Tiền Kinh Dương Vương - 395 Kinh Dương Vương</t>
  </si>
  <si>
    <t>00069123</t>
  </si>
  <si>
    <t>PR-12787222-SG0231 - CircleK 259 Đường số 7</t>
  </si>
  <si>
    <t>00069124</t>
  </si>
  <si>
    <t>PR-12781314-SG0182 - CircleK EA3-01-01 Tòa nhà Era Town</t>
  </si>
  <si>
    <t>00069125</t>
  </si>
  <si>
    <t>PR-12773434-SG0317 - CircleK Tầng Trệt - Số 167 Phạm Hữu Lầu, Tổ 17, Khu Phố 1</t>
  </si>
  <si>
    <t>00069209</t>
  </si>
  <si>
    <t>PR-12806618-SG0258 - CircleK 15C Nguyễn Thị Minh Khai</t>
  </si>
  <si>
    <t>00069210</t>
  </si>
  <si>
    <t>PR-12812647-SG0347 - CircleK Một phần diện tích căn nhà số 944 Lê Văn Lương, Nhà Bè</t>
  </si>
  <si>
    <t>00069211</t>
  </si>
  <si>
    <t>PR-12808036-SG0338 - CircleK Một phần tầng trệt và một phần lầu 1 số 44 Nguyễn Huệ</t>
  </si>
  <si>
    <t>00069290</t>
  </si>
  <si>
    <t>PR-12825380-SG0091 - CircleK 162 Nguyễn Công Trứ</t>
  </si>
  <si>
    <t>00070338</t>
  </si>
  <si>
    <t>PR-12781852-SG0255 - CircleK 809B – 811 Tạ Quang Bửu</t>
  </si>
  <si>
    <t>00070339</t>
  </si>
  <si>
    <t>PR-12788246-SG0318 - CircleK Tầng trệt số 210 - 212 Cao Lỗ</t>
  </si>
  <si>
    <t>00070340</t>
  </si>
  <si>
    <t>PR-12804992-SG0130 - CircleK 172 Nguyễn Thị Tần</t>
  </si>
  <si>
    <t>00070341</t>
  </si>
  <si>
    <t>PR-12811791-SG0207 - CircleK 371 Nguyễn Kiệm</t>
  </si>
  <si>
    <t>PR-12827284-SG0309 - CircleK 416 Phan Huy Ích</t>
  </si>
  <si>
    <t>00070351</t>
  </si>
  <si>
    <t>PR-12806112-SG0220 - CircleK 16 Ấp Bắc</t>
  </si>
  <si>
    <t>00070433</t>
  </si>
  <si>
    <t>PR-12835561-SG0222 - CircleK 529 Sư Vạn Hạnh</t>
  </si>
  <si>
    <t>00071084</t>
  </si>
  <si>
    <t>PR-12846648-SG0320 - CircleK 190 Lê Văn Thọ</t>
  </si>
  <si>
    <t>00004399</t>
  </si>
  <si>
    <t>Hàng trả - phiếu RRS20251004104SG0255</t>
  </si>
  <si>
    <t>00004427</t>
  </si>
  <si>
    <t>Hàng trả - phiếu RRS20251025700SG0134</t>
  </si>
  <si>
    <t>00071267</t>
  </si>
  <si>
    <t>PR-12863702-SG0163 - CircleK 50 Nhất Chi Mai</t>
  </si>
  <si>
    <t>00071269</t>
  </si>
  <si>
    <t>PR-12849724-SG0310 - CircleK 78-80 Đồng Đen</t>
  </si>
  <si>
    <t>PR-12841036-SG0315 - CircleK Tầng Trệt Số 264-266 Âu Dương Lân</t>
  </si>
  <si>
    <t>PR-12871471-SG0400 - CircleK A10/7 Ấp 2</t>
  </si>
  <si>
    <t>PR-12837324-BD7015 - CircleK Ô 8, DC35, Giao lộ đường D1 và đường D33, KDC Việt - Sing</t>
  </si>
  <si>
    <t>PR-12846842-SG0342 - CircleK Một phần diện tích căn nhà số 42 Lê Lợi, Q1</t>
  </si>
  <si>
    <t>PR-12855903-SG0106 - CircleK 43 Phạm Ngọc Thạch</t>
  </si>
  <si>
    <t>00000011</t>
  </si>
  <si>
    <t>Hàng trả - phiếu RRS20251029876NT0001</t>
  </si>
  <si>
    <t>00071587</t>
  </si>
  <si>
    <t>PR-12852757-SG0159 - CircleK 402 Hà Huy Tập</t>
  </si>
  <si>
    <t>00071651</t>
  </si>
  <si>
    <t>PR-12875571-SG0234 - CircleK 81 Trần Bình Trọng</t>
  </si>
  <si>
    <t>00071938</t>
  </si>
  <si>
    <t>PR-12845894-SG0252 - CircleK SAV.3-00.27 Toà Nhà The Sun Avenue, Tầng Trệt, Tháp S3, Số 28 Mai Chí Thọ</t>
  </si>
  <si>
    <t>00071939</t>
  </si>
  <si>
    <t>PR-12851538-SG0264 - CircleK 83 Đường Số 3, Khu Phố 4</t>
  </si>
  <si>
    <t>00063734</t>
  </si>
  <si>
    <t>PR-12625511-NT0005 - CircleK Số 18 Trần Phú, Nha Trang, Khánh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</si>
</sst>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 _₫_-;\-* #,##0\ _₫_-;_-* &quot;-&quot;??\ _₫_-;_-@_-"/>
    <numFmt numFmtId="166" formatCode="_-* #,##0_-;\-* #,##0_-;_-* &quot;-&quot;??_-;_-@_-"/>
  </numFmts>
  <fonts count="15" x14ac:knownFonts="1">
    <font>
      <sz val="11"/>
      <color theme="1"/>
      <name val="Calibri"/>
    </font>
    <font>
      <b/>
      <sz val="10"/>
      <color theme="1"/>
      <name val="Times New Roman"/>
      <family val="1"/>
    </font>
    <font>
      <sz val="10"/>
      <color theme="1"/>
      <name val="Times New Roman"/>
      <family val="1"/>
    </font>
    <font>
      <b/>
      <sz val="16"/>
      <color theme="1"/>
      <name val="Times New Roman"/>
      <family val="1"/>
    </font>
    <font>
      <b/>
      <sz val="10"/>
      <color rgb="FF003768"/>
      <name val="Times New Roman"/>
      <family val="1"/>
    </font>
    <font>
      <b/>
      <sz val="10"/>
      <color rgb="FF8A1E04"/>
      <name val="Times New Roman"/>
      <family val="1"/>
    </font>
    <font>
      <b/>
      <sz val="10"/>
      <color rgb="FFDF6752"/>
      <name val="Times New Roman"/>
      <family val="1"/>
    </font>
    <font>
      <b/>
      <sz val="10"/>
      <color rgb="FFE9933F"/>
      <name val="Times New Roman"/>
      <family val="1"/>
    </font>
    <font>
      <i/>
      <sz val="10"/>
      <color theme="1"/>
      <name val="Times New Roman"/>
      <family val="1"/>
    </font>
    <font>
      <b/>
      <sz val="9"/>
      <color theme="1"/>
      <name val="Times New Roman"/>
      <family val="1"/>
    </font>
    <font>
      <sz val="10"/>
      <color rgb="FFDF6752"/>
      <name val="Times New Roman"/>
      <family val="1"/>
    </font>
    <font>
      <sz val="11"/>
      <color theme="1"/>
      <name val="Calibri"/>
    </font>
    <font>
      <sz val="11"/>
      <color theme="1"/>
      <name val="Arial"/>
      <family val="2"/>
      <scheme val="minor"/>
    </font>
    <font>
      <sz val="8"/>
      <color rgb="FF000000"/>
      <name val="Microsoft Sans Serif"/>
      <family val="2"/>
    </font>
    <font>
      <sz val="8"/>
      <name val="Microsoft Sans Serif"/>
      <family val="2"/>
    </font>
  </fonts>
  <fills count="4">
    <fill>
      <patternFill patternType="none"/>
    </fill>
    <fill>
      <patternFill patternType="gray125"/>
    </fill>
    <fill>
      <patternFill patternType="solid">
        <fgColor rgb="FFC2CFF8"/>
        <bgColor indexed="64"/>
      </patternFill>
    </fill>
    <fill>
      <patternFill patternType="solid">
        <fgColor rgb="FFFFFF0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
      <left style="thin">
        <color rgb="FFE3E3E3"/>
      </left>
      <right style="thin">
        <color rgb="FFE3E3E3"/>
      </right>
      <top style="thin">
        <color rgb="FFE3E3E3"/>
      </top>
      <bottom style="thin">
        <color rgb="FFE3E3E3"/>
      </bottom>
      <diagonal/>
    </border>
  </borders>
  <cellStyleXfs count="4">
    <xf numFmtId="0" fontId="0" fillId="0" borderId="0"/>
    <xf numFmtId="43" fontId="11" fillId="0" borderId="0" applyFont="0" applyFill="0" applyBorder="0" applyAlignment="0" applyProtection="0"/>
    <xf numFmtId="0" fontId="12" fillId="0" borderId="0"/>
    <xf numFmtId="164" fontId="12" fillId="0" borderId="0" applyFont="0" applyFill="0" applyBorder="0" applyAlignment="0" applyProtection="0"/>
  </cellStyleXfs>
  <cellXfs count="86">
    <xf numFmtId="0" fontId="0" fillId="0" borderId="0" xfId="0"/>
    <xf numFmtId="0" fontId="4" fillId="0" borderId="1" xfId="0" applyFont="1" applyBorder="1" applyAlignment="1">
      <alignment horizontal="center" vertical="center" wrapText="1"/>
    </xf>
    <xf numFmtId="0" fontId="0" fillId="0" borderId="1" xfId="0" applyBorder="1" applyAlignment="1">
      <alignment vertical="top" wrapText="1"/>
    </xf>
    <xf numFmtId="3" fontId="5" fillId="0" borderId="1" xfId="0" applyNumberFormat="1" applyFont="1" applyBorder="1" applyAlignment="1">
      <alignment horizontal="right" vertical="center" wrapText="1"/>
    </xf>
    <xf numFmtId="0" fontId="0" fillId="0" borderId="1" xfId="0" applyBorder="1" applyAlignment="1">
      <alignment horizontal="right" vertical="top" wrapText="1"/>
    </xf>
    <xf numFmtId="3" fontId="6" fillId="0" borderId="1" xfId="0" applyNumberFormat="1" applyFont="1" applyBorder="1" applyAlignment="1">
      <alignment horizontal="right" vertical="center" wrapText="1"/>
    </xf>
    <xf numFmtId="3" fontId="7" fillId="0" borderId="1"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0" fontId="0" fillId="0" borderId="1" xfId="0" applyBorder="1" applyAlignment="1">
      <alignment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3" fontId="2" fillId="0" borderId="1" xfId="0" applyNumberFormat="1" applyFont="1" applyBorder="1" applyAlignment="1">
      <alignment horizontal="right" vertical="center" wrapText="1"/>
    </xf>
    <xf numFmtId="0" fontId="4" fillId="0" borderId="5" xfId="0" applyFont="1" applyBorder="1" applyAlignment="1">
      <alignment horizontal="center"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3" fontId="5" fillId="0" borderId="5" xfId="0" applyNumberFormat="1" applyFont="1" applyBorder="1" applyAlignment="1">
      <alignment horizontal="right" vertical="center" wrapText="1"/>
    </xf>
    <xf numFmtId="3" fontId="6" fillId="0" borderId="5" xfId="0" applyNumberFormat="1" applyFont="1" applyBorder="1" applyAlignment="1">
      <alignment horizontal="right" vertical="center" wrapText="1"/>
    </xf>
    <xf numFmtId="3" fontId="7" fillId="0" borderId="5" xfId="0" applyNumberFormat="1" applyFont="1" applyBorder="1" applyAlignment="1">
      <alignment horizontal="right" vertical="center" wrapText="1"/>
    </xf>
    <xf numFmtId="3" fontId="1" fillId="0" borderId="5" xfId="0" applyNumberFormat="1" applyFont="1" applyBorder="1" applyAlignment="1">
      <alignment horizontal="right" vertical="center" wrapText="1"/>
    </xf>
    <xf numFmtId="3" fontId="2" fillId="0" borderId="5" xfId="0" applyNumberFormat="1" applyFont="1" applyBorder="1" applyAlignment="1">
      <alignment horizontal="right" vertical="center" wrapText="1"/>
    </xf>
    <xf numFmtId="0" fontId="0" fillId="0" borderId="5" xfId="0" applyBorder="1" applyAlignment="1">
      <alignment vertical="center" wrapText="1"/>
    </xf>
    <xf numFmtId="3" fontId="0" fillId="0" borderId="8" xfId="0" applyNumberFormat="1" applyBorder="1"/>
    <xf numFmtId="0" fontId="2" fillId="0" borderId="6" xfId="0" applyFont="1" applyBorder="1" applyAlignment="1">
      <alignment horizontal="left" vertical="top" wrapText="1"/>
    </xf>
    <xf numFmtId="0" fontId="0" fillId="0" borderId="6" xfId="0" applyBorder="1" applyAlignment="1">
      <alignment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wrapText="1"/>
    </xf>
    <xf numFmtId="14" fontId="13" fillId="2" borderId="12" xfId="2" applyNumberFormat="1" applyFont="1" applyFill="1" applyBorder="1" applyAlignment="1">
      <alignment horizontal="center" vertical="center" wrapText="1"/>
    </xf>
    <xf numFmtId="0" fontId="13" fillId="2" borderId="12" xfId="2" applyFont="1" applyFill="1" applyBorder="1" applyAlignment="1">
      <alignment horizontal="center" vertical="center" wrapText="1"/>
    </xf>
    <xf numFmtId="0" fontId="13" fillId="3" borderId="12" xfId="2" applyFont="1" applyFill="1" applyBorder="1" applyAlignment="1">
      <alignment horizontal="center" vertical="center" wrapText="1"/>
    </xf>
    <xf numFmtId="38" fontId="13" fillId="2" borderId="13" xfId="2" applyNumberFormat="1" applyFont="1" applyFill="1" applyBorder="1" applyAlignment="1">
      <alignment horizontal="center" vertical="center" wrapText="1"/>
    </xf>
    <xf numFmtId="0" fontId="13" fillId="2" borderId="14" xfId="2" applyFont="1" applyFill="1" applyBorder="1" applyAlignment="1">
      <alignment horizontal="center" vertical="center" wrapText="1"/>
    </xf>
    <xf numFmtId="165" fontId="13" fillId="2" borderId="14" xfId="3" applyNumberFormat="1" applyFont="1" applyFill="1" applyBorder="1" applyAlignment="1">
      <alignment horizontal="center" vertical="center" wrapText="1"/>
    </xf>
    <xf numFmtId="165" fontId="0" fillId="0" borderId="0" xfId="3" applyNumberFormat="1" applyFont="1"/>
    <xf numFmtId="0" fontId="12" fillId="0" borderId="0" xfId="2"/>
    <xf numFmtId="14" fontId="14" fillId="0" borderId="15" xfId="2" applyNumberFormat="1" applyFont="1" applyBorder="1" applyAlignment="1">
      <alignment horizontal="center" vertical="center"/>
    </xf>
    <xf numFmtId="0" fontId="14" fillId="0" borderId="15" xfId="2" applyFont="1" applyBorder="1" applyAlignment="1">
      <alignment horizontal="left" vertical="center"/>
    </xf>
    <xf numFmtId="38" fontId="14" fillId="0" borderId="15" xfId="2" applyNumberFormat="1" applyFont="1" applyBorder="1" applyAlignment="1">
      <alignment horizontal="right" vertical="center"/>
    </xf>
    <xf numFmtId="0" fontId="14" fillId="0" borderId="15" xfId="2" applyFont="1" applyBorder="1" applyAlignment="1">
      <alignment horizontal="right" vertical="center"/>
    </xf>
    <xf numFmtId="14" fontId="12" fillId="0" borderId="0" xfId="2" applyNumberFormat="1"/>
    <xf numFmtId="38" fontId="12" fillId="0" borderId="0" xfId="2" applyNumberFormat="1"/>
    <xf numFmtId="14" fontId="14" fillId="0" borderId="0" xfId="2" applyNumberFormat="1" applyFont="1" applyAlignment="1">
      <alignment horizontal="center" vertical="center"/>
    </xf>
    <xf numFmtId="0" fontId="14" fillId="0" borderId="0" xfId="2" applyFont="1" applyAlignment="1">
      <alignment horizontal="left" vertical="center"/>
    </xf>
    <xf numFmtId="38" fontId="14" fillId="0" borderId="0" xfId="2" applyNumberFormat="1" applyFont="1" applyAlignment="1">
      <alignment horizontal="right" vertical="center"/>
    </xf>
    <xf numFmtId="0" fontId="14" fillId="0" borderId="0" xfId="2" applyFont="1" applyAlignment="1">
      <alignment horizontal="right" vertical="center"/>
    </xf>
    <xf numFmtId="166" fontId="0" fillId="0" borderId="0" xfId="1" applyNumberFormat="1" applyFont="1"/>
    <xf numFmtId="0" fontId="0" fillId="0" borderId="0" xfId="0"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right" vertical="center" wrapText="1"/>
    </xf>
    <xf numFmtId="0" fontId="0" fillId="0" borderId="0" xfId="0" applyAlignment="1">
      <alignment horizontal="left" inden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2" fillId="0" borderId="0" xfId="0" applyFont="1" applyAlignment="1">
      <alignment horizontal="right" inden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wrapText="1"/>
    </xf>
    <xf numFmtId="0" fontId="0" fillId="0" borderId="0" xfId="0" applyAlignment="1">
      <alignment wrapText="1"/>
    </xf>
    <xf numFmtId="0" fontId="1" fillId="0" borderId="0" xfId="0" applyFont="1" applyAlignment="1">
      <alignment horizontal="center" vertical="center" wrapText="1"/>
    </xf>
    <xf numFmtId="14" fontId="14" fillId="0" borderId="15" xfId="0" applyNumberFormat="1" applyFont="1" applyBorder="1" applyAlignment="1">
      <alignment horizontal="center" vertical="center"/>
    </xf>
    <xf numFmtId="0" fontId="14" fillId="0" borderId="15" xfId="0" applyFont="1" applyBorder="1" applyAlignment="1">
      <alignment horizontal="left" vertical="center"/>
    </xf>
    <xf numFmtId="38" fontId="14" fillId="0" borderId="15" xfId="0" applyNumberFormat="1" applyFont="1" applyBorder="1" applyAlignment="1">
      <alignment horizontal="right" vertical="center"/>
    </xf>
    <xf numFmtId="0" fontId="14" fillId="0" borderId="15" xfId="0" applyFont="1" applyBorder="1" applyAlignment="1">
      <alignment horizontal="right" vertical="center"/>
    </xf>
  </cellXfs>
  <cellStyles count="4">
    <cellStyle name="Comma" xfId="1" builtinId="3"/>
    <cellStyle name="Comma 2" xfId="3" xr:uid="{781E968C-70F8-4A1A-A55B-E3CD47DFAFEB}"/>
    <cellStyle name="Normal" xfId="0" builtinId="0"/>
    <cellStyle name="Normal 2" xfId="2" xr:uid="{36D69E26-BFDE-435C-BF9E-D824CB23627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36700" cy="609600"/>
    <xdr:pic>
      <xdr:nvPicPr>
        <xdr:cNvPr id="2" name="image1.jpeg" descr="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AYCHUDELL\PKT%20-%20Copy%202\06%20VU\CONG%20NO\CIRCLEK\CIRCLEK%20MI&#7872;N%20NAM\CHECK%20CIRCLEK%20MN%20THANH%20TO&#193;N.xlsx" TargetMode="External"/><Relationship Id="rId1" Type="http://schemas.openxmlformats.org/officeDocument/2006/relationships/externalLinkPath" Target="CHECK%20CIRCLEK%20MN%20THANH%20TO&#19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áo cáo"/>
      <sheetName val="CHECK"/>
      <sheetName val="CIRCLEK-MN"/>
    </sheetNames>
    <sheetDataSet>
      <sheetData sheetId="0" refreshError="1"/>
      <sheetData sheetId="1" refreshError="1"/>
      <sheetData sheetId="2">
        <row r="4171">
          <cell r="A4171" t="str">
            <v>RRS20250916150SG0332</v>
          </cell>
          <cell r="B4171">
            <v>45923</v>
          </cell>
          <cell r="C4171" t="str">
            <v>00003075</v>
          </cell>
          <cell r="D4171">
            <v>3075</v>
          </cell>
        </row>
        <row r="4172">
          <cell r="A4172" t="str">
            <v>RRS20250911826SG0197</v>
          </cell>
          <cell r="B4172">
            <v>45923</v>
          </cell>
          <cell r="C4172" t="str">
            <v>00003095</v>
          </cell>
          <cell r="D4172">
            <v>3095</v>
          </cell>
        </row>
        <row r="4173">
          <cell r="B4173">
            <v>45924</v>
          </cell>
          <cell r="C4173" t="str">
            <v>00061337</v>
          </cell>
          <cell r="D4173">
            <v>61337</v>
          </cell>
        </row>
        <row r="4174">
          <cell r="B4174">
            <v>45924</v>
          </cell>
          <cell r="C4174" t="str">
            <v>00061356</v>
          </cell>
          <cell r="D4174">
            <v>61356</v>
          </cell>
        </row>
        <row r="4175">
          <cell r="B4175">
            <v>45924</v>
          </cell>
          <cell r="C4175" t="str">
            <v>00061357</v>
          </cell>
          <cell r="D4175">
            <v>61357</v>
          </cell>
        </row>
        <row r="4176">
          <cell r="B4176">
            <v>45924</v>
          </cell>
          <cell r="C4176" t="str">
            <v>00061358</v>
          </cell>
          <cell r="D4176">
            <v>61358</v>
          </cell>
        </row>
        <row r="4177">
          <cell r="B4177">
            <v>45925</v>
          </cell>
          <cell r="C4177" t="str">
            <v>00061451</v>
          </cell>
          <cell r="D4177">
            <v>61451</v>
          </cell>
        </row>
        <row r="4178">
          <cell r="B4178">
            <v>45925</v>
          </cell>
          <cell r="C4178" t="str">
            <v>00061452</v>
          </cell>
          <cell r="D4178">
            <v>61452</v>
          </cell>
        </row>
        <row r="4179">
          <cell r="B4179">
            <v>45925</v>
          </cell>
          <cell r="C4179" t="str">
            <v>00061453</v>
          </cell>
          <cell r="D4179">
            <v>61453</v>
          </cell>
        </row>
        <row r="4180">
          <cell r="B4180">
            <v>45925</v>
          </cell>
          <cell r="C4180" t="str">
            <v>00061467</v>
          </cell>
          <cell r="D4180">
            <v>61467</v>
          </cell>
        </row>
        <row r="4181">
          <cell r="B4181">
            <v>45925</v>
          </cell>
          <cell r="C4181" t="str">
            <v>00061468</v>
          </cell>
          <cell r="D4181">
            <v>61468</v>
          </cell>
        </row>
        <row r="4182">
          <cell r="B4182">
            <v>45925</v>
          </cell>
          <cell r="C4182" t="str">
            <v>00062555</v>
          </cell>
          <cell r="D4182">
            <v>62555</v>
          </cell>
        </row>
        <row r="4183">
          <cell r="B4183">
            <v>45925</v>
          </cell>
          <cell r="C4183" t="str">
            <v>00062662</v>
          </cell>
          <cell r="D4183">
            <v>62662</v>
          </cell>
        </row>
        <row r="4184">
          <cell r="B4184">
            <v>45926</v>
          </cell>
          <cell r="C4184" t="str">
            <v>00062754</v>
          </cell>
          <cell r="D4184">
            <v>62754</v>
          </cell>
        </row>
        <row r="4185">
          <cell r="B4185">
            <v>45926</v>
          </cell>
          <cell r="C4185" t="str">
            <v>00062778</v>
          </cell>
          <cell r="D4185">
            <v>62778</v>
          </cell>
        </row>
        <row r="4186">
          <cell r="B4186">
            <v>45926</v>
          </cell>
          <cell r="C4186" t="str">
            <v>00062779</v>
          </cell>
          <cell r="D4186">
            <v>62779</v>
          </cell>
        </row>
        <row r="4187">
          <cell r="B4187">
            <v>45926</v>
          </cell>
          <cell r="C4187" t="str">
            <v>00062780</v>
          </cell>
          <cell r="D4187">
            <v>62780</v>
          </cell>
        </row>
        <row r="4188">
          <cell r="B4188">
            <v>45927</v>
          </cell>
          <cell r="C4188" t="str">
            <v>00063215</v>
          </cell>
          <cell r="D4188">
            <v>63215</v>
          </cell>
        </row>
        <row r="4189">
          <cell r="B4189">
            <v>45927</v>
          </cell>
          <cell r="C4189" t="str">
            <v>00063216</v>
          </cell>
          <cell r="D4189">
            <v>63216</v>
          </cell>
        </row>
        <row r="4190">
          <cell r="B4190">
            <v>45927</v>
          </cell>
          <cell r="C4190" t="str">
            <v>00063217</v>
          </cell>
          <cell r="D4190">
            <v>63217</v>
          </cell>
        </row>
        <row r="4191">
          <cell r="B4191">
            <v>45927</v>
          </cell>
          <cell r="C4191" t="str">
            <v>00063218</v>
          </cell>
          <cell r="D4191">
            <v>63218</v>
          </cell>
        </row>
        <row r="4192">
          <cell r="B4192">
            <v>45927</v>
          </cell>
          <cell r="C4192" t="str">
            <v>00063237</v>
          </cell>
          <cell r="D4192">
            <v>63237</v>
          </cell>
        </row>
        <row r="4193">
          <cell r="B4193">
            <v>45927</v>
          </cell>
          <cell r="C4193" t="str">
            <v>00063238</v>
          </cell>
          <cell r="D4193">
            <v>63238</v>
          </cell>
        </row>
        <row r="4194">
          <cell r="A4194" t="str">
            <v>RRS20250906592SG0266</v>
          </cell>
          <cell r="B4194">
            <v>45930</v>
          </cell>
          <cell r="C4194" t="str">
            <v>00003513</v>
          </cell>
          <cell r="D4194">
            <v>3513</v>
          </cell>
        </row>
        <row r="4195">
          <cell r="B4195">
            <v>45930</v>
          </cell>
          <cell r="C4195" t="str">
            <v>00063318</v>
          </cell>
          <cell r="D4195">
            <v>63318</v>
          </cell>
        </row>
        <row r="4196">
          <cell r="B4196">
            <v>45930</v>
          </cell>
          <cell r="C4196" t="str">
            <v>00063356</v>
          </cell>
          <cell r="D4196">
            <v>63356</v>
          </cell>
        </row>
        <row r="4197">
          <cell r="B4197">
            <v>45930</v>
          </cell>
          <cell r="C4197" t="str">
            <v>00063357</v>
          </cell>
          <cell r="D4197">
            <v>63357</v>
          </cell>
        </row>
        <row r="4198">
          <cell r="B4198">
            <v>45932</v>
          </cell>
          <cell r="C4198" t="str">
            <v>00063513</v>
          </cell>
          <cell r="D4198">
            <v>63513</v>
          </cell>
        </row>
        <row r="4199">
          <cell r="B4199">
            <v>45932</v>
          </cell>
          <cell r="C4199" t="str">
            <v>00063734</v>
          </cell>
          <cell r="D4199">
            <v>63734</v>
          </cell>
        </row>
        <row r="4200">
          <cell r="B4200">
            <v>45932</v>
          </cell>
          <cell r="C4200" t="str">
            <v>00063893</v>
          </cell>
          <cell r="D4200">
            <v>63893</v>
          </cell>
        </row>
        <row r="4201">
          <cell r="B4201">
            <v>45932</v>
          </cell>
          <cell r="C4201" t="str">
            <v>00063915</v>
          </cell>
          <cell r="D4201">
            <v>63915</v>
          </cell>
        </row>
        <row r="4202">
          <cell r="B4202">
            <v>45932</v>
          </cell>
          <cell r="C4202" t="str">
            <v>00063916</v>
          </cell>
          <cell r="D4202">
            <v>63916</v>
          </cell>
        </row>
        <row r="4203">
          <cell r="B4203">
            <v>45933</v>
          </cell>
          <cell r="C4203" t="str">
            <v>00064713</v>
          </cell>
          <cell r="D4203">
            <v>64713</v>
          </cell>
        </row>
        <row r="4204">
          <cell r="B4204">
            <v>45933</v>
          </cell>
          <cell r="C4204" t="str">
            <v>00064741</v>
          </cell>
          <cell r="D4204">
            <v>64741</v>
          </cell>
        </row>
        <row r="4205">
          <cell r="B4205">
            <v>45933</v>
          </cell>
          <cell r="C4205" t="str">
            <v>00064766</v>
          </cell>
          <cell r="D4205">
            <v>64766</v>
          </cell>
        </row>
        <row r="4206">
          <cell r="B4206">
            <v>45933</v>
          </cell>
          <cell r="C4206" t="str">
            <v>00064767</v>
          </cell>
          <cell r="D4206">
            <v>64767</v>
          </cell>
        </row>
        <row r="4207">
          <cell r="B4207">
            <v>45933</v>
          </cell>
          <cell r="C4207" t="str">
            <v>00065350</v>
          </cell>
          <cell r="D4207">
            <v>65350</v>
          </cell>
        </row>
        <row r="4208">
          <cell r="B4208">
            <v>45934</v>
          </cell>
          <cell r="C4208" t="str">
            <v>00065404</v>
          </cell>
          <cell r="D4208">
            <v>65404</v>
          </cell>
        </row>
        <row r="4209">
          <cell r="B4209">
            <v>45934</v>
          </cell>
          <cell r="C4209" t="str">
            <v>00065406</v>
          </cell>
          <cell r="D4209">
            <v>65406</v>
          </cell>
        </row>
        <row r="4210">
          <cell r="B4210">
            <v>45934</v>
          </cell>
          <cell r="C4210" t="str">
            <v>00065413</v>
          </cell>
          <cell r="D4210">
            <v>65413</v>
          </cell>
        </row>
        <row r="4211">
          <cell r="B4211">
            <v>45934</v>
          </cell>
          <cell r="C4211" t="str">
            <v>00065430</v>
          </cell>
          <cell r="D4211">
            <v>65430</v>
          </cell>
        </row>
        <row r="4212">
          <cell r="B4212">
            <v>45934</v>
          </cell>
          <cell r="C4212" t="str">
            <v>00065431</v>
          </cell>
          <cell r="D4212">
            <v>65431</v>
          </cell>
        </row>
        <row r="4213">
          <cell r="B4213">
            <v>45934</v>
          </cell>
          <cell r="C4213" t="str">
            <v>00065441</v>
          </cell>
          <cell r="D4213">
            <v>65441</v>
          </cell>
        </row>
        <row r="4214">
          <cell r="B4214">
            <v>45934</v>
          </cell>
          <cell r="C4214" t="str">
            <v>00065442</v>
          </cell>
          <cell r="D4214">
            <v>65442</v>
          </cell>
        </row>
        <row r="4215">
          <cell r="B4215">
            <v>45936</v>
          </cell>
          <cell r="C4215" t="str">
            <v>00065505</v>
          </cell>
          <cell r="D4215">
            <v>65505</v>
          </cell>
        </row>
        <row r="4216">
          <cell r="B4216">
            <v>45937</v>
          </cell>
          <cell r="C4216" t="str">
            <v>00065609</v>
          </cell>
          <cell r="D4216">
            <v>65609</v>
          </cell>
        </row>
        <row r="4217">
          <cell r="B4217">
            <v>45937</v>
          </cell>
          <cell r="C4217" t="str">
            <v>00065610</v>
          </cell>
          <cell r="D4217">
            <v>65610</v>
          </cell>
        </row>
        <row r="4218">
          <cell r="B4218">
            <v>45937</v>
          </cell>
          <cell r="C4218" t="str">
            <v>00065646</v>
          </cell>
          <cell r="D4218">
            <v>65646</v>
          </cell>
        </row>
        <row r="4219">
          <cell r="B4219">
            <v>45937</v>
          </cell>
          <cell r="C4219" t="str">
            <v>00065647</v>
          </cell>
          <cell r="D4219">
            <v>65647</v>
          </cell>
        </row>
        <row r="4220">
          <cell r="B4220">
            <v>45938</v>
          </cell>
          <cell r="C4220" t="str">
            <v>00065655</v>
          </cell>
          <cell r="D4220">
            <v>65655</v>
          </cell>
        </row>
        <row r="4221">
          <cell r="B4221">
            <v>45938</v>
          </cell>
          <cell r="C4221" t="str">
            <v>00065679</v>
          </cell>
          <cell r="D4221">
            <v>65679</v>
          </cell>
        </row>
        <row r="4222">
          <cell r="B4222">
            <v>45939</v>
          </cell>
          <cell r="C4222" t="str">
            <v>00065732</v>
          </cell>
          <cell r="D4222">
            <v>65732</v>
          </cell>
        </row>
        <row r="4223">
          <cell r="B4223">
            <v>45939</v>
          </cell>
          <cell r="C4223" t="str">
            <v>00065733</v>
          </cell>
          <cell r="D4223">
            <v>65733</v>
          </cell>
        </row>
        <row r="4224">
          <cell r="B4224">
            <v>45939</v>
          </cell>
          <cell r="C4224" t="str">
            <v>00065734</v>
          </cell>
          <cell r="D4224">
            <v>65734</v>
          </cell>
        </row>
        <row r="4225">
          <cell r="B4225">
            <v>45939</v>
          </cell>
          <cell r="C4225" t="str">
            <v>00065745</v>
          </cell>
          <cell r="D4225">
            <v>65745</v>
          </cell>
        </row>
        <row r="4226">
          <cell r="B4226">
            <v>45939</v>
          </cell>
          <cell r="C4226" t="str">
            <v>00065746</v>
          </cell>
          <cell r="D4226">
            <v>65746</v>
          </cell>
        </row>
        <row r="4227">
          <cell r="B4227">
            <v>45939</v>
          </cell>
          <cell r="C4227" t="str">
            <v>00066538</v>
          </cell>
          <cell r="D4227">
            <v>66538</v>
          </cell>
        </row>
        <row r="4228">
          <cell r="B4228">
            <v>45939</v>
          </cell>
          <cell r="C4228" t="str">
            <v>00066539</v>
          </cell>
          <cell r="D4228">
            <v>66539</v>
          </cell>
        </row>
        <row r="4229">
          <cell r="B4229">
            <v>45939</v>
          </cell>
          <cell r="C4229" t="str">
            <v>00066561</v>
          </cell>
          <cell r="D4229">
            <v>66561</v>
          </cell>
        </row>
        <row r="4230">
          <cell r="B4230">
            <v>45939</v>
          </cell>
          <cell r="C4230" t="str">
            <v>00066562</v>
          </cell>
          <cell r="D4230">
            <v>66562</v>
          </cell>
        </row>
        <row r="4231">
          <cell r="B4231">
            <v>45940</v>
          </cell>
          <cell r="C4231" t="str">
            <v>00066823</v>
          </cell>
          <cell r="D4231">
            <v>66823</v>
          </cell>
        </row>
        <row r="4232">
          <cell r="B4232">
            <v>45940</v>
          </cell>
          <cell r="C4232" t="str">
            <v>00066824</v>
          </cell>
          <cell r="D4232">
            <v>66824</v>
          </cell>
        </row>
        <row r="4233">
          <cell r="B4233">
            <v>45940</v>
          </cell>
          <cell r="C4233" t="str">
            <v>00066825</v>
          </cell>
          <cell r="D4233">
            <v>66825</v>
          </cell>
        </row>
        <row r="4234">
          <cell r="B4234">
            <v>45940</v>
          </cell>
          <cell r="C4234" t="str">
            <v>00066828</v>
          </cell>
          <cell r="D4234">
            <v>66828</v>
          </cell>
        </row>
        <row r="4235">
          <cell r="B4235">
            <v>45940</v>
          </cell>
          <cell r="C4235" t="str">
            <v>00066848</v>
          </cell>
          <cell r="D4235">
            <v>66848</v>
          </cell>
        </row>
        <row r="4236">
          <cell r="B4236">
            <v>45941</v>
          </cell>
          <cell r="C4236" t="str">
            <v>00066997</v>
          </cell>
          <cell r="D4236">
            <v>66997</v>
          </cell>
        </row>
        <row r="4237">
          <cell r="B4237">
            <v>45941</v>
          </cell>
          <cell r="C4237" t="str">
            <v>00066998</v>
          </cell>
          <cell r="D4237">
            <v>66998</v>
          </cell>
        </row>
        <row r="4238">
          <cell r="B4238">
            <v>45941</v>
          </cell>
          <cell r="C4238" t="str">
            <v>00067005</v>
          </cell>
          <cell r="D4238">
            <v>67005</v>
          </cell>
        </row>
        <row r="4239">
          <cell r="B4239">
            <v>45941</v>
          </cell>
          <cell r="C4239" t="str">
            <v>00067006</v>
          </cell>
          <cell r="D4239">
            <v>67006</v>
          </cell>
        </row>
        <row r="4240">
          <cell r="B4240">
            <v>45941</v>
          </cell>
          <cell r="C4240" t="str">
            <v>00067007</v>
          </cell>
          <cell r="D4240">
            <v>67007</v>
          </cell>
        </row>
        <row r="4241">
          <cell r="B4241">
            <v>45943</v>
          </cell>
          <cell r="C4241" t="str">
            <v>00067047</v>
          </cell>
          <cell r="D4241">
            <v>67047</v>
          </cell>
        </row>
        <row r="4242">
          <cell r="A4242" t="str">
            <v>RRS20250906576SG0195</v>
          </cell>
          <cell r="B4242">
            <v>45946</v>
          </cell>
          <cell r="C4242" t="str">
            <v>00003875</v>
          </cell>
          <cell r="D4242">
            <v>3875</v>
          </cell>
        </row>
        <row r="4243">
          <cell r="A4243" t="str">
            <v>RRS20251006162SG0070</v>
          </cell>
          <cell r="B4243">
            <v>45946</v>
          </cell>
          <cell r="C4243" t="str">
            <v>00003864</v>
          </cell>
          <cell r="D4243">
            <v>3864</v>
          </cell>
        </row>
        <row r="4244">
          <cell r="B4244">
            <v>45948</v>
          </cell>
          <cell r="C4244" t="str">
            <v>00069005</v>
          </cell>
          <cell r="D4244">
            <v>69005</v>
          </cell>
        </row>
        <row r="4245">
          <cell r="B4245">
            <v>45950</v>
          </cell>
          <cell r="C4245" t="str">
            <v>00069034</v>
          </cell>
          <cell r="D4245">
            <v>69034</v>
          </cell>
        </row>
        <row r="4246">
          <cell r="B4246">
            <v>45950</v>
          </cell>
          <cell r="C4246" t="str">
            <v>00069037</v>
          </cell>
          <cell r="D4246">
            <v>69037</v>
          </cell>
        </row>
        <row r="4247">
          <cell r="B4247">
            <v>45950</v>
          </cell>
          <cell r="C4247" t="str">
            <v>00069038</v>
          </cell>
          <cell r="D4247">
            <v>69038</v>
          </cell>
        </row>
        <row r="4248">
          <cell r="A4248" t="str">
            <v>RRS20251009715SG0299</v>
          </cell>
          <cell r="B4248">
            <v>45950</v>
          </cell>
          <cell r="C4248" t="str">
            <v>00004103</v>
          </cell>
          <cell r="D4248">
            <v>4103</v>
          </cell>
        </row>
        <row r="4249">
          <cell r="B4249">
            <v>45951</v>
          </cell>
          <cell r="C4249" t="str">
            <v>00069118</v>
          </cell>
          <cell r="D4249">
            <v>69118</v>
          </cell>
        </row>
        <row r="4250">
          <cell r="B4250">
            <v>45951</v>
          </cell>
          <cell r="C4250" t="str">
            <v>00069123</v>
          </cell>
          <cell r="D4250">
            <v>69123</v>
          </cell>
        </row>
        <row r="4251">
          <cell r="B4251">
            <v>45951</v>
          </cell>
          <cell r="C4251" t="str">
            <v>00069124</v>
          </cell>
          <cell r="D4251">
            <v>69124</v>
          </cell>
        </row>
        <row r="4252">
          <cell r="B4252">
            <v>45951</v>
          </cell>
          <cell r="C4252" t="str">
            <v>00069125</v>
          </cell>
          <cell r="D4252">
            <v>69125</v>
          </cell>
        </row>
        <row r="4253">
          <cell r="B4253">
            <v>45952</v>
          </cell>
          <cell r="C4253" t="str">
            <v>00069209</v>
          </cell>
          <cell r="D4253">
            <v>69209</v>
          </cell>
        </row>
        <row r="4254">
          <cell r="B4254">
            <v>45952</v>
          </cell>
          <cell r="C4254" t="str">
            <v>00069210</v>
          </cell>
          <cell r="D4254">
            <v>69210</v>
          </cell>
        </row>
        <row r="4255">
          <cell r="B4255">
            <v>45952</v>
          </cell>
          <cell r="C4255" t="str">
            <v>00069211</v>
          </cell>
          <cell r="D4255">
            <v>69211</v>
          </cell>
        </row>
        <row r="4256">
          <cell r="B4256">
            <v>45953</v>
          </cell>
          <cell r="C4256" t="str">
            <v>00069290</v>
          </cell>
          <cell r="D4256">
            <v>69290</v>
          </cell>
        </row>
        <row r="4257">
          <cell r="B4257">
            <v>45953</v>
          </cell>
          <cell r="C4257" t="str">
            <v>00070338</v>
          </cell>
          <cell r="D4257">
            <v>70338</v>
          </cell>
        </row>
        <row r="4258">
          <cell r="B4258">
            <v>45953</v>
          </cell>
          <cell r="C4258" t="str">
            <v>00070339</v>
          </cell>
          <cell r="D4258">
            <v>70339</v>
          </cell>
        </row>
        <row r="4259">
          <cell r="B4259">
            <v>45953</v>
          </cell>
          <cell r="C4259" t="str">
            <v>00070340</v>
          </cell>
          <cell r="D4259">
            <v>70340</v>
          </cell>
        </row>
        <row r="4260">
          <cell r="B4260">
            <v>45953</v>
          </cell>
          <cell r="C4260" t="str">
            <v>00070341</v>
          </cell>
          <cell r="D4260">
            <v>70341</v>
          </cell>
        </row>
        <row r="4261">
          <cell r="B4261">
            <v>45953</v>
          </cell>
          <cell r="C4261" t="str">
            <v>00070350</v>
          </cell>
          <cell r="D4261">
            <v>70350</v>
          </cell>
        </row>
        <row r="4262">
          <cell r="B4262">
            <v>45953</v>
          </cell>
          <cell r="C4262" t="str">
            <v>00070351</v>
          </cell>
          <cell r="D4262">
            <v>70351</v>
          </cell>
        </row>
        <row r="4263">
          <cell r="B4263">
            <v>45954</v>
          </cell>
          <cell r="C4263" t="str">
            <v>00070433</v>
          </cell>
          <cell r="D4263">
            <v>70433</v>
          </cell>
        </row>
        <row r="4264">
          <cell r="B4264">
            <v>45957</v>
          </cell>
          <cell r="C4264" t="str">
            <v>00071084</v>
          </cell>
          <cell r="D4264">
            <v>71084</v>
          </cell>
        </row>
        <row r="4265">
          <cell r="A4265" t="str">
            <v>RRS20251004104SG0255</v>
          </cell>
          <cell r="B4265">
            <v>45959</v>
          </cell>
          <cell r="C4265" t="str">
            <v>00004399</v>
          </cell>
          <cell r="D4265">
            <v>4399</v>
          </cell>
        </row>
        <row r="4266">
          <cell r="A4266" t="str">
            <v>RRS20251025700SG0134</v>
          </cell>
          <cell r="B4266">
            <v>45959</v>
          </cell>
          <cell r="C4266" t="str">
            <v>00004427</v>
          </cell>
          <cell r="D4266">
            <v>4427</v>
          </cell>
        </row>
        <row r="4267">
          <cell r="B4267">
            <v>45959</v>
          </cell>
          <cell r="C4267" t="str">
            <v>00071267</v>
          </cell>
          <cell r="D4267">
            <v>71267</v>
          </cell>
        </row>
        <row r="4268">
          <cell r="B4268">
            <v>45959</v>
          </cell>
          <cell r="C4268" t="str">
            <v>00071269</v>
          </cell>
          <cell r="D4268">
            <v>71269</v>
          </cell>
        </row>
        <row r="4269">
          <cell r="B4269">
            <v>45959</v>
          </cell>
          <cell r="C4269" t="str">
            <v>00071292</v>
          </cell>
          <cell r="D4269">
            <v>71292</v>
          </cell>
        </row>
        <row r="4270">
          <cell r="B4270">
            <v>45959</v>
          </cell>
          <cell r="C4270" t="str">
            <v>00071293</v>
          </cell>
          <cell r="D4270">
            <v>71293</v>
          </cell>
        </row>
        <row r="4271">
          <cell r="B4271">
            <v>45959</v>
          </cell>
          <cell r="C4271" t="str">
            <v>00071304</v>
          </cell>
          <cell r="D4271">
            <v>71304</v>
          </cell>
        </row>
        <row r="4272">
          <cell r="B4272">
            <v>45959</v>
          </cell>
          <cell r="C4272" t="str">
            <v>00071308</v>
          </cell>
          <cell r="D4272">
            <v>71308</v>
          </cell>
        </row>
        <row r="4273">
          <cell r="B4273">
            <v>45959</v>
          </cell>
          <cell r="C4273" t="str">
            <v>00071309</v>
          </cell>
          <cell r="D4273">
            <v>71309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74"/>
  <sheetViews>
    <sheetView showGridLines="0" topLeftCell="A8" workbookViewId="0">
      <selection activeCell="X12" sqref="X12:X14"/>
    </sheetView>
  </sheetViews>
  <sheetFormatPr defaultRowHeight="15" x14ac:dyDescent="0.25"/>
  <cols>
    <col min="1" max="1" width="6.140625" customWidth="1"/>
    <col min="2" max="2" width="8.42578125" customWidth="1"/>
    <col min="3" max="3" width="12.140625" customWidth="1"/>
    <col min="4" max="4" width="7.5703125" customWidth="1"/>
    <col min="5" max="5" width="15.28515625" customWidth="1"/>
    <col min="6" max="6" width="10.5703125" customWidth="1"/>
    <col min="7" max="7" width="12.140625" customWidth="1"/>
    <col min="8" max="8" width="11.42578125" customWidth="1"/>
    <col min="9" max="9" width="27.42578125" customWidth="1"/>
    <col min="10" max="10" width="12.140625" customWidth="1"/>
    <col min="11" max="11" width="10.5703125" customWidth="1"/>
    <col min="12" max="12" width="11.42578125" hidden="1" customWidth="1"/>
    <col min="13" max="13" width="12.140625" customWidth="1"/>
    <col min="14" max="14" width="13.7109375" hidden="1" customWidth="1"/>
    <col min="15" max="15" width="12.85546875" customWidth="1"/>
    <col min="16" max="16" width="13.7109375" hidden="1" customWidth="1"/>
    <col min="17" max="17" width="12.85546875" customWidth="1"/>
    <col min="18" max="18" width="14.42578125" hidden="1" customWidth="1"/>
    <col min="19" max="19" width="14.42578125" customWidth="1"/>
    <col min="20" max="20" width="14.42578125" hidden="1" customWidth="1"/>
    <col min="21" max="21" width="14.42578125" customWidth="1"/>
    <col min="22" max="22" width="13.7109375" hidden="1" customWidth="1"/>
    <col min="23" max="23" width="14.42578125" customWidth="1"/>
    <col min="24" max="24" width="20.42578125" customWidth="1"/>
  </cols>
  <sheetData>
    <row r="1" spans="1:24" x14ac:dyDescent="0.25">
      <c r="A1" s="47"/>
      <c r="B1" s="47"/>
      <c r="C1" s="47"/>
      <c r="D1" s="48" t="s">
        <v>0</v>
      </c>
      <c r="E1" s="48"/>
      <c r="F1" s="48"/>
      <c r="G1" s="48"/>
      <c r="H1" s="48"/>
      <c r="I1" s="48"/>
      <c r="J1" s="48"/>
      <c r="K1" s="48"/>
      <c r="L1" s="48"/>
      <c r="M1" s="48"/>
      <c r="N1" s="48"/>
      <c r="O1" s="48"/>
      <c r="P1" s="48"/>
      <c r="Q1" s="48"/>
      <c r="R1" s="48"/>
      <c r="S1" s="48"/>
      <c r="T1" s="48"/>
      <c r="U1" s="48"/>
      <c r="V1" s="48"/>
      <c r="W1" s="48"/>
    </row>
    <row r="2" spans="1:24" x14ac:dyDescent="0.25">
      <c r="D2" s="49" t="s">
        <v>1</v>
      </c>
      <c r="E2" s="49"/>
      <c r="F2" s="49"/>
      <c r="G2" s="49"/>
      <c r="H2" s="49"/>
      <c r="I2" s="49"/>
      <c r="J2" s="49"/>
      <c r="K2" s="49"/>
      <c r="L2" s="49"/>
      <c r="M2" s="49"/>
      <c r="N2" s="49"/>
      <c r="O2" s="49"/>
      <c r="P2" s="49"/>
      <c r="Q2" s="49"/>
      <c r="R2" s="49"/>
      <c r="S2" s="49"/>
      <c r="T2" s="49"/>
      <c r="U2" s="49"/>
      <c r="V2" s="49"/>
      <c r="W2" s="49"/>
    </row>
    <row r="3" spans="1:24" x14ac:dyDescent="0.25">
      <c r="D3" s="49" t="s">
        <v>2</v>
      </c>
      <c r="E3" s="49"/>
      <c r="F3" s="49"/>
      <c r="G3" s="49"/>
      <c r="H3" s="49"/>
      <c r="I3" s="49"/>
      <c r="J3" s="49"/>
      <c r="K3" s="49"/>
      <c r="L3" s="49"/>
      <c r="M3" s="49"/>
      <c r="N3" s="49"/>
      <c r="O3" s="49"/>
      <c r="P3" s="49"/>
      <c r="Q3" s="49"/>
      <c r="R3" s="49"/>
      <c r="S3" s="49"/>
      <c r="T3" s="49"/>
      <c r="U3" s="49"/>
      <c r="V3" s="49"/>
      <c r="W3" s="49"/>
    </row>
    <row r="4" spans="1:24" x14ac:dyDescent="0.25">
      <c r="D4" s="49" t="s">
        <v>3</v>
      </c>
      <c r="E4" s="49"/>
      <c r="F4" s="49"/>
      <c r="G4" s="49"/>
      <c r="H4" s="49"/>
      <c r="I4" s="49"/>
      <c r="J4" s="49"/>
      <c r="K4" s="49"/>
      <c r="L4" s="49"/>
      <c r="M4" s="49"/>
      <c r="N4" s="49"/>
      <c r="O4" s="49"/>
      <c r="P4" s="49"/>
      <c r="Q4" s="49"/>
      <c r="R4" s="49"/>
      <c r="S4" s="49"/>
      <c r="T4" s="49"/>
      <c r="U4" s="49"/>
      <c r="V4" s="49"/>
      <c r="W4" s="49"/>
    </row>
    <row r="5" spans="1:24" ht="20.25" x14ac:dyDescent="0.25">
      <c r="A5" s="50" t="s">
        <v>4</v>
      </c>
      <c r="B5" s="50"/>
      <c r="C5" s="50"/>
      <c r="D5" s="50"/>
      <c r="E5" s="50"/>
      <c r="F5" s="50"/>
      <c r="G5" s="50"/>
      <c r="H5" s="50"/>
      <c r="I5" s="50"/>
      <c r="J5" s="50"/>
      <c r="K5" s="50"/>
      <c r="L5" s="50"/>
      <c r="M5" s="50"/>
      <c r="N5" s="50"/>
      <c r="O5" s="50"/>
      <c r="P5" s="50"/>
      <c r="Q5" s="50"/>
      <c r="R5" s="50"/>
      <c r="S5" s="50"/>
      <c r="T5" s="50"/>
      <c r="U5" s="50"/>
      <c r="V5" s="50"/>
      <c r="W5" s="50"/>
    </row>
    <row r="6" spans="1:24" x14ac:dyDescent="0.25">
      <c r="A6" s="51" t="s">
        <v>5</v>
      </c>
      <c r="B6" s="51"/>
      <c r="C6" s="51"/>
      <c r="D6" s="51"/>
      <c r="E6" s="51"/>
      <c r="F6" s="49" t="s">
        <v>6</v>
      </c>
      <c r="G6" s="49"/>
      <c r="H6" s="49"/>
      <c r="I6" s="49"/>
      <c r="J6" s="49"/>
      <c r="K6" s="49"/>
      <c r="L6" s="49"/>
      <c r="M6" s="49"/>
      <c r="N6" s="49"/>
      <c r="O6" s="49"/>
      <c r="P6" s="49"/>
      <c r="Q6" s="49"/>
      <c r="R6" s="49"/>
      <c r="S6" s="49"/>
      <c r="T6" s="49"/>
      <c r="U6" s="49"/>
      <c r="V6" s="49"/>
      <c r="W6" s="49"/>
    </row>
    <row r="7" spans="1:24" x14ac:dyDescent="0.25">
      <c r="A7" s="51" t="s">
        <v>7</v>
      </c>
      <c r="B7" s="51"/>
      <c r="C7" s="51"/>
      <c r="D7" s="51"/>
      <c r="E7" s="51"/>
      <c r="F7" s="49" t="s">
        <v>8</v>
      </c>
      <c r="G7" s="49"/>
      <c r="H7" s="49"/>
      <c r="I7" s="49"/>
      <c r="J7" s="49"/>
      <c r="K7" s="49"/>
      <c r="L7" s="49"/>
      <c r="M7" s="49"/>
      <c r="N7" s="49"/>
      <c r="O7" s="49"/>
      <c r="P7" s="49"/>
      <c r="Q7" s="49"/>
      <c r="R7" s="49"/>
      <c r="S7" s="49"/>
      <c r="T7" s="49"/>
      <c r="U7" s="49"/>
      <c r="V7" s="49"/>
      <c r="W7" s="49"/>
    </row>
    <row r="8" spans="1:24" x14ac:dyDescent="0.25">
      <c r="A8" s="51" t="s">
        <v>9</v>
      </c>
      <c r="B8" s="51"/>
      <c r="C8" s="51"/>
      <c r="D8" s="51"/>
      <c r="E8" s="51"/>
      <c r="F8" s="49" t="s">
        <v>10</v>
      </c>
      <c r="G8" s="49"/>
      <c r="H8" s="49"/>
      <c r="I8" s="49"/>
      <c r="J8" s="49"/>
      <c r="K8" s="49"/>
      <c r="L8" s="49"/>
      <c r="M8" s="49"/>
      <c r="N8" s="49"/>
      <c r="O8" s="49"/>
      <c r="P8" s="49"/>
      <c r="Q8" s="49"/>
      <c r="R8" s="49"/>
      <c r="S8" s="49"/>
      <c r="T8" s="49"/>
      <c r="U8" s="49"/>
      <c r="V8" s="49"/>
      <c r="W8" s="49"/>
    </row>
    <row r="9" spans="1:24" x14ac:dyDescent="0.25">
      <c r="A9" s="51" t="s">
        <v>11</v>
      </c>
      <c r="B9" s="51"/>
      <c r="C9" s="51"/>
      <c r="D9" s="51"/>
      <c r="E9" s="51"/>
      <c r="F9" s="49" t="s">
        <v>12</v>
      </c>
      <c r="G9" s="49"/>
      <c r="H9" s="49"/>
      <c r="I9" s="49"/>
      <c r="J9" s="49"/>
      <c r="K9" s="49"/>
      <c r="L9" s="49"/>
      <c r="M9" s="49"/>
      <c r="N9" s="49"/>
      <c r="O9" s="49"/>
      <c r="P9" s="49"/>
      <c r="Q9" s="49"/>
      <c r="R9" s="49"/>
      <c r="S9" s="49"/>
      <c r="T9" s="49"/>
      <c r="U9" s="49"/>
      <c r="V9" s="49"/>
      <c r="W9" s="49"/>
    </row>
    <row r="10" spans="1:24" x14ac:dyDescent="0.25">
      <c r="A10" s="51" t="s">
        <v>13</v>
      </c>
      <c r="B10" s="51"/>
      <c r="C10" s="51"/>
      <c r="D10" s="51"/>
      <c r="E10" s="51"/>
      <c r="F10" s="49" t="s">
        <v>12</v>
      </c>
      <c r="G10" s="49"/>
      <c r="H10" s="49"/>
      <c r="I10" s="49"/>
      <c r="J10" s="49"/>
      <c r="K10" s="49"/>
      <c r="L10" s="49"/>
      <c r="M10" s="49"/>
      <c r="N10" s="49"/>
      <c r="O10" s="49"/>
      <c r="P10" s="49"/>
      <c r="Q10" s="49"/>
      <c r="R10" s="49"/>
      <c r="S10" s="49"/>
      <c r="T10" s="49"/>
      <c r="U10" s="49"/>
      <c r="V10" s="49"/>
      <c r="W10" s="49"/>
    </row>
    <row r="11" spans="1:24" x14ac:dyDescent="0.25">
      <c r="A11" s="52"/>
      <c r="B11" s="52"/>
      <c r="C11" s="52"/>
      <c r="D11" s="52"/>
      <c r="E11" s="52"/>
      <c r="F11" s="52"/>
      <c r="G11" s="52"/>
      <c r="H11" s="52"/>
      <c r="I11" s="52"/>
      <c r="J11" s="52"/>
      <c r="K11" s="52"/>
      <c r="L11" s="52"/>
      <c r="M11" s="52"/>
      <c r="N11" s="52"/>
      <c r="O11" s="52"/>
      <c r="P11" s="52"/>
      <c r="Q11" s="52"/>
      <c r="R11" s="52"/>
      <c r="S11" s="52"/>
      <c r="T11" s="52"/>
      <c r="U11" s="52"/>
      <c r="V11" s="52"/>
      <c r="W11" s="52"/>
    </row>
    <row r="12" spans="1:24" x14ac:dyDescent="0.25">
      <c r="A12" s="53" t="s">
        <v>14</v>
      </c>
      <c r="B12" s="53" t="s">
        <v>15</v>
      </c>
      <c r="C12" s="53" t="s">
        <v>16</v>
      </c>
      <c r="D12" s="53" t="s">
        <v>17</v>
      </c>
      <c r="E12" s="53" t="s">
        <v>18</v>
      </c>
      <c r="F12" s="53" t="s">
        <v>19</v>
      </c>
      <c r="G12" s="53" t="s">
        <v>20</v>
      </c>
      <c r="H12" s="53" t="s">
        <v>21</v>
      </c>
      <c r="I12" s="53" t="s">
        <v>22</v>
      </c>
      <c r="J12" s="53" t="s">
        <v>23</v>
      </c>
      <c r="K12" s="53" t="s">
        <v>24</v>
      </c>
      <c r="L12" s="56" t="s">
        <v>25</v>
      </c>
      <c r="M12" s="57"/>
      <c r="N12" s="57"/>
      <c r="O12" s="58"/>
      <c r="P12" s="56" t="s">
        <v>26</v>
      </c>
      <c r="Q12" s="57"/>
      <c r="R12" s="57"/>
      <c r="S12" s="58"/>
      <c r="T12" s="56" t="s">
        <v>27</v>
      </c>
      <c r="U12" s="57"/>
      <c r="V12" s="57"/>
      <c r="W12" s="57"/>
      <c r="X12" s="75" t="s">
        <v>1175</v>
      </c>
    </row>
    <row r="13" spans="1:24" x14ac:dyDescent="0.25">
      <c r="A13" s="54"/>
      <c r="B13" s="54"/>
      <c r="C13" s="54"/>
      <c r="D13" s="54"/>
      <c r="E13" s="54"/>
      <c r="F13" s="54"/>
      <c r="G13" s="54"/>
      <c r="H13" s="54"/>
      <c r="I13" s="54"/>
      <c r="J13" s="54"/>
      <c r="K13" s="54"/>
      <c r="L13" s="56" t="s">
        <v>28</v>
      </c>
      <c r="M13" s="58"/>
      <c r="N13" s="56" t="s">
        <v>29</v>
      </c>
      <c r="O13" s="58"/>
      <c r="P13" s="56" t="s">
        <v>28</v>
      </c>
      <c r="Q13" s="58"/>
      <c r="R13" s="56" t="s">
        <v>29</v>
      </c>
      <c r="S13" s="58"/>
      <c r="T13" s="56" t="s">
        <v>28</v>
      </c>
      <c r="U13" s="58"/>
      <c r="V13" s="56" t="s">
        <v>29</v>
      </c>
      <c r="W13" s="57"/>
      <c r="X13" s="76"/>
    </row>
    <row r="14" spans="1:24" ht="25.5" x14ac:dyDescent="0.25">
      <c r="A14" s="55"/>
      <c r="B14" s="55"/>
      <c r="C14" s="55"/>
      <c r="D14" s="55"/>
      <c r="E14" s="55"/>
      <c r="F14" s="55"/>
      <c r="G14" s="55"/>
      <c r="H14" s="55"/>
      <c r="I14" s="55"/>
      <c r="J14" s="55"/>
      <c r="K14" s="55"/>
      <c r="L14" s="1" t="s">
        <v>30</v>
      </c>
      <c r="M14" s="1" t="s">
        <v>31</v>
      </c>
      <c r="N14" s="1" t="s">
        <v>30</v>
      </c>
      <c r="O14" s="1" t="s">
        <v>31</v>
      </c>
      <c r="P14" s="1" t="s">
        <v>30</v>
      </c>
      <c r="Q14" s="1" t="s">
        <v>31</v>
      </c>
      <c r="R14" s="1" t="s">
        <v>30</v>
      </c>
      <c r="S14" s="1" t="s">
        <v>31</v>
      </c>
      <c r="T14" s="1" t="s">
        <v>30</v>
      </c>
      <c r="U14" s="1" t="s">
        <v>31</v>
      </c>
      <c r="V14" s="1" t="s">
        <v>30</v>
      </c>
      <c r="W14" s="13" t="s">
        <v>31</v>
      </c>
      <c r="X14" s="77"/>
    </row>
    <row r="15" spans="1:24" x14ac:dyDescent="0.25">
      <c r="A15" s="2"/>
      <c r="B15" s="59" t="s">
        <v>32</v>
      </c>
      <c r="C15" s="60"/>
      <c r="D15" s="60"/>
      <c r="E15" s="60"/>
      <c r="F15" s="60"/>
      <c r="G15" s="60"/>
      <c r="H15" s="60"/>
      <c r="I15" s="60"/>
      <c r="J15" s="60"/>
      <c r="K15" s="61"/>
      <c r="L15" s="3">
        <v>1963862</v>
      </c>
      <c r="M15" s="3">
        <v>1963862</v>
      </c>
      <c r="N15" s="3">
        <v>63028006</v>
      </c>
      <c r="O15" s="3">
        <v>63028006</v>
      </c>
      <c r="P15" s="3">
        <v>979095</v>
      </c>
      <c r="Q15" s="3">
        <v>979095</v>
      </c>
      <c r="R15" s="3">
        <v>20735191</v>
      </c>
      <c r="S15" s="3">
        <v>20735191</v>
      </c>
      <c r="T15" s="3">
        <v>2942957</v>
      </c>
      <c r="U15" s="3">
        <v>2942957</v>
      </c>
      <c r="V15" s="3">
        <v>83763197</v>
      </c>
      <c r="W15" s="17">
        <v>83763197</v>
      </c>
      <c r="X15" s="23">
        <f>W15-U15</f>
        <v>80820240</v>
      </c>
    </row>
    <row r="16" spans="1:24" x14ac:dyDescent="0.25">
      <c r="A16" s="4" t="s">
        <v>33</v>
      </c>
      <c r="B16" s="62" t="s">
        <v>34</v>
      </c>
      <c r="C16" s="63"/>
      <c r="D16" s="63"/>
      <c r="E16" s="63"/>
      <c r="F16" s="63"/>
      <c r="G16" s="63"/>
      <c r="H16" s="63"/>
      <c r="I16" s="63"/>
      <c r="J16" s="63"/>
      <c r="K16" s="64"/>
      <c r="L16" s="5">
        <v>1963862</v>
      </c>
      <c r="M16" s="5">
        <v>1963862</v>
      </c>
      <c r="N16" s="5">
        <v>63028006</v>
      </c>
      <c r="O16" s="5">
        <v>63028006</v>
      </c>
      <c r="P16" s="5">
        <v>979095</v>
      </c>
      <c r="Q16" s="5">
        <v>979095</v>
      </c>
      <c r="R16" s="5">
        <v>20735191</v>
      </c>
      <c r="S16" s="5">
        <v>20735191</v>
      </c>
      <c r="T16" s="5">
        <v>2942957</v>
      </c>
      <c r="U16" s="5">
        <v>2942957</v>
      </c>
      <c r="V16" s="5">
        <v>83763197</v>
      </c>
      <c r="W16" s="18">
        <v>83763197</v>
      </c>
      <c r="X16" s="23">
        <f t="shared" ref="X16:X79" si="0">W16-U16</f>
        <v>80820240</v>
      </c>
    </row>
    <row r="17" spans="1:24" x14ac:dyDescent="0.25">
      <c r="A17" s="2"/>
      <c r="B17" s="65" t="s">
        <v>35</v>
      </c>
      <c r="C17" s="66"/>
      <c r="D17" s="66"/>
      <c r="E17" s="66"/>
      <c r="F17" s="66"/>
      <c r="G17" s="66"/>
      <c r="H17" s="66"/>
      <c r="I17" s="66"/>
      <c r="J17" s="66"/>
      <c r="K17" s="67"/>
      <c r="L17" s="6">
        <v>1963862</v>
      </c>
      <c r="M17" s="6">
        <v>1963862</v>
      </c>
      <c r="N17" s="6">
        <v>63028006</v>
      </c>
      <c r="O17" s="6">
        <v>63028006</v>
      </c>
      <c r="P17" s="6">
        <v>979095</v>
      </c>
      <c r="Q17" s="6">
        <v>979095</v>
      </c>
      <c r="R17" s="6">
        <v>20735191</v>
      </c>
      <c r="S17" s="6">
        <v>20735191</v>
      </c>
      <c r="T17" s="6">
        <v>2942957</v>
      </c>
      <c r="U17" s="6">
        <v>2942957</v>
      </c>
      <c r="V17" s="6">
        <v>83763197</v>
      </c>
      <c r="W17" s="19">
        <v>83763197</v>
      </c>
      <c r="X17" s="23">
        <f t="shared" si="0"/>
        <v>80820240</v>
      </c>
    </row>
    <row r="18" spans="1:24" x14ac:dyDescent="0.25">
      <c r="A18" s="2"/>
      <c r="B18" s="68" t="s">
        <v>36</v>
      </c>
      <c r="C18" s="69"/>
      <c r="D18" s="69"/>
      <c r="E18" s="69"/>
      <c r="F18" s="69"/>
      <c r="G18" s="69"/>
      <c r="H18" s="69"/>
      <c r="I18" s="69"/>
      <c r="J18" s="69"/>
      <c r="K18" s="70"/>
      <c r="L18" s="7">
        <v>1963862</v>
      </c>
      <c r="M18" s="7">
        <v>1963862</v>
      </c>
      <c r="N18" s="7">
        <v>63028006</v>
      </c>
      <c r="O18" s="7">
        <v>63028006</v>
      </c>
      <c r="P18" s="7">
        <v>979095</v>
      </c>
      <c r="Q18" s="7">
        <v>979095</v>
      </c>
      <c r="R18" s="7">
        <v>20735191</v>
      </c>
      <c r="S18" s="7">
        <v>20735191</v>
      </c>
      <c r="T18" s="7">
        <v>2942957</v>
      </c>
      <c r="U18" s="7">
        <v>2942957</v>
      </c>
      <c r="V18" s="7">
        <v>83763197</v>
      </c>
      <c r="W18" s="20">
        <v>83763197</v>
      </c>
      <c r="X18" s="23">
        <f t="shared" si="0"/>
        <v>80820240</v>
      </c>
    </row>
    <row r="19" spans="1:24" ht="25.5" x14ac:dyDescent="0.25">
      <c r="A19" s="8"/>
      <c r="B19" s="9" t="s">
        <v>37</v>
      </c>
      <c r="C19" s="9" t="s">
        <v>38</v>
      </c>
      <c r="D19" s="9" t="s">
        <v>39</v>
      </c>
      <c r="E19" s="9" t="s">
        <v>40</v>
      </c>
      <c r="F19" s="9" t="s">
        <v>38</v>
      </c>
      <c r="G19" s="2"/>
      <c r="H19" s="9" t="s">
        <v>41</v>
      </c>
      <c r="I19" s="9" t="s">
        <v>42</v>
      </c>
      <c r="J19" s="10" t="s">
        <v>43</v>
      </c>
      <c r="K19" s="11" t="s">
        <v>44</v>
      </c>
      <c r="L19" s="8"/>
      <c r="M19" s="8"/>
      <c r="N19" s="12">
        <v>199377</v>
      </c>
      <c r="O19" s="12">
        <v>199377</v>
      </c>
      <c r="P19" s="8"/>
      <c r="Q19" s="8"/>
      <c r="R19" s="8"/>
      <c r="S19" s="8"/>
      <c r="T19" s="8"/>
      <c r="U19" s="8"/>
      <c r="V19" s="12">
        <v>199377</v>
      </c>
      <c r="W19" s="21">
        <v>199377</v>
      </c>
      <c r="X19" s="23">
        <f t="shared" si="0"/>
        <v>199377</v>
      </c>
    </row>
    <row r="20" spans="1:24" ht="25.5" x14ac:dyDescent="0.25">
      <c r="A20" s="8"/>
      <c r="B20" s="9" t="s">
        <v>37</v>
      </c>
      <c r="C20" s="9" t="s">
        <v>45</v>
      </c>
      <c r="D20" s="9" t="s">
        <v>46</v>
      </c>
      <c r="E20" s="9" t="s">
        <v>47</v>
      </c>
      <c r="F20" s="9" t="s">
        <v>41</v>
      </c>
      <c r="G20" s="2"/>
      <c r="H20" s="9" t="s">
        <v>41</v>
      </c>
      <c r="I20" s="9" t="s">
        <v>48</v>
      </c>
      <c r="J20" s="10" t="s">
        <v>43</v>
      </c>
      <c r="K20" s="11" t="s">
        <v>44</v>
      </c>
      <c r="L20" s="8"/>
      <c r="M20" s="8"/>
      <c r="N20" s="12">
        <v>199377</v>
      </c>
      <c r="O20" s="12">
        <v>199377</v>
      </c>
      <c r="P20" s="8"/>
      <c r="Q20" s="8"/>
      <c r="R20" s="8"/>
      <c r="S20" s="8"/>
      <c r="T20" s="8"/>
      <c r="U20" s="8"/>
      <c r="V20" s="12">
        <v>199377</v>
      </c>
      <c r="W20" s="21">
        <v>199377</v>
      </c>
      <c r="X20" s="23">
        <f t="shared" si="0"/>
        <v>199377</v>
      </c>
    </row>
    <row r="21" spans="1:24" ht="25.5" x14ac:dyDescent="0.25">
      <c r="A21" s="8"/>
      <c r="B21" s="9" t="s">
        <v>37</v>
      </c>
      <c r="C21" s="9" t="s">
        <v>45</v>
      </c>
      <c r="D21" s="9" t="s">
        <v>49</v>
      </c>
      <c r="E21" s="9" t="s">
        <v>50</v>
      </c>
      <c r="F21" s="9" t="s">
        <v>41</v>
      </c>
      <c r="G21" s="2"/>
      <c r="H21" s="9" t="s">
        <v>41</v>
      </c>
      <c r="I21" s="9" t="s">
        <v>51</v>
      </c>
      <c r="J21" s="10" t="s">
        <v>43</v>
      </c>
      <c r="K21" s="11" t="s">
        <v>44</v>
      </c>
      <c r="L21" s="8"/>
      <c r="M21" s="8"/>
      <c r="N21" s="12">
        <v>199377</v>
      </c>
      <c r="O21" s="12">
        <v>199377</v>
      </c>
      <c r="P21" s="8"/>
      <c r="Q21" s="8"/>
      <c r="R21" s="8"/>
      <c r="S21" s="8"/>
      <c r="T21" s="8"/>
      <c r="U21" s="8"/>
      <c r="V21" s="12">
        <v>199377</v>
      </c>
      <c r="W21" s="21">
        <v>199377</v>
      </c>
      <c r="X21" s="23">
        <f t="shared" si="0"/>
        <v>199377</v>
      </c>
    </row>
    <row r="22" spans="1:24" ht="25.5" x14ac:dyDescent="0.25">
      <c r="A22" s="8"/>
      <c r="B22" s="9" t="s">
        <v>37</v>
      </c>
      <c r="C22" s="9" t="s">
        <v>52</v>
      </c>
      <c r="D22" s="9" t="s">
        <v>53</v>
      </c>
      <c r="E22" s="9" t="s">
        <v>54</v>
      </c>
      <c r="F22" s="9" t="s">
        <v>45</v>
      </c>
      <c r="G22" s="2"/>
      <c r="H22" s="9" t="s">
        <v>45</v>
      </c>
      <c r="I22" s="9" t="s">
        <v>55</v>
      </c>
      <c r="J22" s="10" t="s">
        <v>43</v>
      </c>
      <c r="K22" s="11" t="s">
        <v>44</v>
      </c>
      <c r="L22" s="8"/>
      <c r="M22" s="8"/>
      <c r="N22" s="12">
        <v>199377</v>
      </c>
      <c r="O22" s="12">
        <v>199377</v>
      </c>
      <c r="P22" s="8"/>
      <c r="Q22" s="8"/>
      <c r="R22" s="8"/>
      <c r="S22" s="8"/>
      <c r="T22" s="8"/>
      <c r="U22" s="8"/>
      <c r="V22" s="12">
        <v>199377</v>
      </c>
      <c r="W22" s="21">
        <v>199377</v>
      </c>
      <c r="X22" s="23">
        <f t="shared" si="0"/>
        <v>199377</v>
      </c>
    </row>
    <row r="23" spans="1:24" ht="25.5" x14ac:dyDescent="0.25">
      <c r="A23" s="8"/>
      <c r="B23" s="9" t="s">
        <v>37</v>
      </c>
      <c r="C23" s="9" t="s">
        <v>52</v>
      </c>
      <c r="D23" s="9" t="s">
        <v>56</v>
      </c>
      <c r="E23" s="9" t="s">
        <v>57</v>
      </c>
      <c r="F23" s="9" t="s">
        <v>45</v>
      </c>
      <c r="G23" s="2"/>
      <c r="H23" s="9" t="s">
        <v>45</v>
      </c>
      <c r="I23" s="9" t="s">
        <v>58</v>
      </c>
      <c r="J23" s="10" t="s">
        <v>43</v>
      </c>
      <c r="K23" s="11" t="s">
        <v>44</v>
      </c>
      <c r="L23" s="8"/>
      <c r="M23" s="8"/>
      <c r="N23" s="12">
        <v>199377</v>
      </c>
      <c r="O23" s="12">
        <v>199377</v>
      </c>
      <c r="P23" s="8"/>
      <c r="Q23" s="8"/>
      <c r="R23" s="8"/>
      <c r="S23" s="8"/>
      <c r="T23" s="8"/>
      <c r="U23" s="8"/>
      <c r="V23" s="12">
        <v>199377</v>
      </c>
      <c r="W23" s="21">
        <v>199377</v>
      </c>
      <c r="X23" s="23">
        <f t="shared" si="0"/>
        <v>199377</v>
      </c>
    </row>
    <row r="24" spans="1:24" ht="25.5" x14ac:dyDescent="0.25">
      <c r="A24" s="8"/>
      <c r="B24" s="9" t="s">
        <v>37</v>
      </c>
      <c r="C24" s="9" t="s">
        <v>52</v>
      </c>
      <c r="D24" s="9" t="s">
        <v>59</v>
      </c>
      <c r="E24" s="9" t="s">
        <v>60</v>
      </c>
      <c r="F24" s="9" t="s">
        <v>45</v>
      </c>
      <c r="G24" s="2"/>
      <c r="H24" s="9" t="s">
        <v>45</v>
      </c>
      <c r="I24" s="9" t="s">
        <v>61</v>
      </c>
      <c r="J24" s="10" t="s">
        <v>43</v>
      </c>
      <c r="K24" s="11" t="s">
        <v>44</v>
      </c>
      <c r="L24" s="8"/>
      <c r="M24" s="8"/>
      <c r="N24" s="12">
        <v>249221</v>
      </c>
      <c r="O24" s="12">
        <v>249221</v>
      </c>
      <c r="P24" s="8"/>
      <c r="Q24" s="8"/>
      <c r="R24" s="8"/>
      <c r="S24" s="8"/>
      <c r="T24" s="8"/>
      <c r="U24" s="8"/>
      <c r="V24" s="12">
        <v>249221</v>
      </c>
      <c r="W24" s="21">
        <v>249221</v>
      </c>
      <c r="X24" s="23">
        <f t="shared" si="0"/>
        <v>249221</v>
      </c>
    </row>
    <row r="25" spans="1:24" ht="25.5" x14ac:dyDescent="0.25">
      <c r="A25" s="8"/>
      <c r="B25" s="9" t="s">
        <v>37</v>
      </c>
      <c r="C25" s="9" t="s">
        <v>52</v>
      </c>
      <c r="D25" s="9" t="s">
        <v>62</v>
      </c>
      <c r="E25" s="9" t="s">
        <v>63</v>
      </c>
      <c r="F25" s="9" t="s">
        <v>45</v>
      </c>
      <c r="G25" s="2"/>
      <c r="H25" s="9" t="s">
        <v>45</v>
      </c>
      <c r="I25" s="9" t="s">
        <v>64</v>
      </c>
      <c r="J25" s="10" t="s">
        <v>43</v>
      </c>
      <c r="K25" s="11" t="s">
        <v>44</v>
      </c>
      <c r="L25" s="8"/>
      <c r="M25" s="8"/>
      <c r="N25" s="12">
        <v>199377</v>
      </c>
      <c r="O25" s="12">
        <v>199377</v>
      </c>
      <c r="P25" s="8"/>
      <c r="Q25" s="8"/>
      <c r="R25" s="8"/>
      <c r="S25" s="8"/>
      <c r="T25" s="8"/>
      <c r="U25" s="8"/>
      <c r="V25" s="12">
        <v>199377</v>
      </c>
      <c r="W25" s="21">
        <v>199377</v>
      </c>
      <c r="X25" s="23">
        <f t="shared" si="0"/>
        <v>199377</v>
      </c>
    </row>
    <row r="26" spans="1:24" ht="25.5" x14ac:dyDescent="0.25">
      <c r="A26" s="8"/>
      <c r="B26" s="9" t="s">
        <v>37</v>
      </c>
      <c r="C26" s="9" t="s">
        <v>52</v>
      </c>
      <c r="D26" s="9" t="s">
        <v>65</v>
      </c>
      <c r="E26" s="9" t="s">
        <v>66</v>
      </c>
      <c r="F26" s="9" t="s">
        <v>45</v>
      </c>
      <c r="G26" s="2"/>
      <c r="H26" s="9" t="s">
        <v>45</v>
      </c>
      <c r="I26" s="9" t="s">
        <v>67</v>
      </c>
      <c r="J26" s="10" t="s">
        <v>43</v>
      </c>
      <c r="K26" s="11" t="s">
        <v>44</v>
      </c>
      <c r="L26" s="8"/>
      <c r="M26" s="8"/>
      <c r="N26" s="12">
        <v>199377</v>
      </c>
      <c r="O26" s="12">
        <v>199377</v>
      </c>
      <c r="P26" s="8"/>
      <c r="Q26" s="8"/>
      <c r="R26" s="8"/>
      <c r="S26" s="8"/>
      <c r="T26" s="8"/>
      <c r="U26" s="8"/>
      <c r="V26" s="12">
        <v>199377</v>
      </c>
      <c r="W26" s="21">
        <v>199377</v>
      </c>
      <c r="X26" s="23">
        <f t="shared" si="0"/>
        <v>199377</v>
      </c>
    </row>
    <row r="27" spans="1:24" ht="25.5" x14ac:dyDescent="0.25">
      <c r="A27" s="8"/>
      <c r="B27" s="9" t="s">
        <v>37</v>
      </c>
      <c r="C27" s="9" t="s">
        <v>52</v>
      </c>
      <c r="D27" s="9" t="s">
        <v>68</v>
      </c>
      <c r="E27" s="9" t="s">
        <v>69</v>
      </c>
      <c r="F27" s="9" t="s">
        <v>45</v>
      </c>
      <c r="G27" s="2"/>
      <c r="H27" s="9" t="s">
        <v>45</v>
      </c>
      <c r="I27" s="9" t="s">
        <v>70</v>
      </c>
      <c r="J27" s="10" t="s">
        <v>43</v>
      </c>
      <c r="K27" s="11" t="s">
        <v>44</v>
      </c>
      <c r="L27" s="8"/>
      <c r="M27" s="8"/>
      <c r="N27" s="12">
        <v>199377</v>
      </c>
      <c r="O27" s="12">
        <v>199377</v>
      </c>
      <c r="P27" s="8"/>
      <c r="Q27" s="8"/>
      <c r="R27" s="8"/>
      <c r="S27" s="8"/>
      <c r="T27" s="8"/>
      <c r="U27" s="8"/>
      <c r="V27" s="12">
        <v>199377</v>
      </c>
      <c r="W27" s="21">
        <v>199377</v>
      </c>
      <c r="X27" s="23">
        <f t="shared" si="0"/>
        <v>199377</v>
      </c>
    </row>
    <row r="28" spans="1:24" ht="25.5" x14ac:dyDescent="0.25">
      <c r="A28" s="8"/>
      <c r="B28" s="9" t="s">
        <v>37</v>
      </c>
      <c r="C28" s="9" t="s">
        <v>71</v>
      </c>
      <c r="D28" s="9" t="s">
        <v>72</v>
      </c>
      <c r="E28" s="9" t="s">
        <v>73</v>
      </c>
      <c r="F28" s="9" t="s">
        <v>41</v>
      </c>
      <c r="G28" s="2"/>
      <c r="H28" s="9" t="s">
        <v>41</v>
      </c>
      <c r="I28" s="9" t="s">
        <v>74</v>
      </c>
      <c r="J28" s="10" t="s">
        <v>43</v>
      </c>
      <c r="K28" s="11" t="s">
        <v>44</v>
      </c>
      <c r="L28" s="8"/>
      <c r="M28" s="8"/>
      <c r="N28" s="12">
        <v>199377</v>
      </c>
      <c r="O28" s="12">
        <v>199377</v>
      </c>
      <c r="P28" s="8"/>
      <c r="Q28" s="8"/>
      <c r="R28" s="8"/>
      <c r="S28" s="8"/>
      <c r="T28" s="8"/>
      <c r="U28" s="8"/>
      <c r="V28" s="12">
        <v>199377</v>
      </c>
      <c r="W28" s="21">
        <v>199377</v>
      </c>
      <c r="X28" s="23">
        <f t="shared" si="0"/>
        <v>199377</v>
      </c>
    </row>
    <row r="29" spans="1:24" ht="25.5" x14ac:dyDescent="0.25">
      <c r="A29" s="8"/>
      <c r="B29" s="9" t="s">
        <v>37</v>
      </c>
      <c r="C29" s="9" t="s">
        <v>71</v>
      </c>
      <c r="D29" s="9" t="s">
        <v>75</v>
      </c>
      <c r="E29" s="9" t="s">
        <v>76</v>
      </c>
      <c r="F29" s="9" t="s">
        <v>45</v>
      </c>
      <c r="G29" s="2"/>
      <c r="H29" s="9" t="s">
        <v>45</v>
      </c>
      <c r="I29" s="9" t="s">
        <v>77</v>
      </c>
      <c r="J29" s="10" t="s">
        <v>43</v>
      </c>
      <c r="K29" s="11" t="s">
        <v>44</v>
      </c>
      <c r="L29" s="8"/>
      <c r="M29" s="8"/>
      <c r="N29" s="12">
        <v>249221</v>
      </c>
      <c r="O29" s="12">
        <v>249221</v>
      </c>
      <c r="P29" s="8"/>
      <c r="Q29" s="8"/>
      <c r="R29" s="8"/>
      <c r="S29" s="8"/>
      <c r="T29" s="8"/>
      <c r="U29" s="8"/>
      <c r="V29" s="12">
        <v>249221</v>
      </c>
      <c r="W29" s="21">
        <v>249221</v>
      </c>
      <c r="X29" s="23">
        <f t="shared" si="0"/>
        <v>249221</v>
      </c>
    </row>
    <row r="30" spans="1:24" ht="25.5" x14ac:dyDescent="0.25">
      <c r="A30" s="8"/>
      <c r="B30" s="9" t="s">
        <v>37</v>
      </c>
      <c r="C30" s="9" t="s">
        <v>71</v>
      </c>
      <c r="D30" s="9" t="s">
        <v>78</v>
      </c>
      <c r="E30" s="9" t="s">
        <v>79</v>
      </c>
      <c r="F30" s="9" t="s">
        <v>45</v>
      </c>
      <c r="G30" s="2"/>
      <c r="H30" s="9" t="s">
        <v>45</v>
      </c>
      <c r="I30" s="9" t="s">
        <v>80</v>
      </c>
      <c r="J30" s="10" t="s">
        <v>43</v>
      </c>
      <c r="K30" s="11" t="s">
        <v>44</v>
      </c>
      <c r="L30" s="8"/>
      <c r="M30" s="8"/>
      <c r="N30" s="12">
        <v>249221</v>
      </c>
      <c r="O30" s="12">
        <v>249221</v>
      </c>
      <c r="P30" s="8"/>
      <c r="Q30" s="8"/>
      <c r="R30" s="8"/>
      <c r="S30" s="8"/>
      <c r="T30" s="8"/>
      <c r="U30" s="8"/>
      <c r="V30" s="12">
        <v>249221</v>
      </c>
      <c r="W30" s="21">
        <v>249221</v>
      </c>
      <c r="X30" s="23">
        <f t="shared" si="0"/>
        <v>249221</v>
      </c>
    </row>
    <row r="31" spans="1:24" ht="25.5" x14ac:dyDescent="0.25">
      <c r="A31" s="8"/>
      <c r="B31" s="9" t="s">
        <v>37</v>
      </c>
      <c r="C31" s="9" t="s">
        <v>71</v>
      </c>
      <c r="D31" s="9" t="s">
        <v>81</v>
      </c>
      <c r="E31" s="9" t="s">
        <v>82</v>
      </c>
      <c r="F31" s="9" t="s">
        <v>45</v>
      </c>
      <c r="G31" s="2"/>
      <c r="H31" s="9" t="s">
        <v>45</v>
      </c>
      <c r="I31" s="9" t="s">
        <v>83</v>
      </c>
      <c r="J31" s="10" t="s">
        <v>43</v>
      </c>
      <c r="K31" s="11" t="s">
        <v>44</v>
      </c>
      <c r="L31" s="8"/>
      <c r="M31" s="8"/>
      <c r="N31" s="12">
        <v>249221</v>
      </c>
      <c r="O31" s="12">
        <v>249221</v>
      </c>
      <c r="P31" s="8"/>
      <c r="Q31" s="8"/>
      <c r="R31" s="8"/>
      <c r="S31" s="8"/>
      <c r="T31" s="8"/>
      <c r="U31" s="8"/>
      <c r="V31" s="12">
        <v>249221</v>
      </c>
      <c r="W31" s="21">
        <v>249221</v>
      </c>
      <c r="X31" s="23">
        <f t="shared" si="0"/>
        <v>249221</v>
      </c>
    </row>
    <row r="32" spans="1:24" ht="25.5" x14ac:dyDescent="0.25">
      <c r="A32" s="8"/>
      <c r="B32" s="9" t="s">
        <v>37</v>
      </c>
      <c r="C32" s="9" t="s">
        <v>84</v>
      </c>
      <c r="D32" s="9" t="s">
        <v>85</v>
      </c>
      <c r="E32" s="9" t="s">
        <v>86</v>
      </c>
      <c r="F32" s="9" t="s">
        <v>71</v>
      </c>
      <c r="G32" s="2"/>
      <c r="H32" s="9" t="s">
        <v>71</v>
      </c>
      <c r="I32" s="9" t="s">
        <v>87</v>
      </c>
      <c r="J32" s="10" t="s">
        <v>43</v>
      </c>
      <c r="K32" s="11" t="s">
        <v>44</v>
      </c>
      <c r="L32" s="8"/>
      <c r="M32" s="8"/>
      <c r="N32" s="12">
        <v>249221</v>
      </c>
      <c r="O32" s="12">
        <v>249221</v>
      </c>
      <c r="P32" s="8"/>
      <c r="Q32" s="8"/>
      <c r="R32" s="8"/>
      <c r="S32" s="8"/>
      <c r="T32" s="8"/>
      <c r="U32" s="8"/>
      <c r="V32" s="12">
        <v>249221</v>
      </c>
      <c r="W32" s="21">
        <v>249221</v>
      </c>
      <c r="X32" s="23">
        <f t="shared" si="0"/>
        <v>249221</v>
      </c>
    </row>
    <row r="33" spans="1:24" ht="25.5" x14ac:dyDescent="0.25">
      <c r="A33" s="8"/>
      <c r="B33" s="9" t="s">
        <v>37</v>
      </c>
      <c r="C33" s="9" t="s">
        <v>84</v>
      </c>
      <c r="D33" s="9" t="s">
        <v>88</v>
      </c>
      <c r="E33" s="9" t="s">
        <v>89</v>
      </c>
      <c r="F33" s="9" t="s">
        <v>71</v>
      </c>
      <c r="G33" s="2"/>
      <c r="H33" s="9" t="s">
        <v>71</v>
      </c>
      <c r="I33" s="9" t="s">
        <v>90</v>
      </c>
      <c r="J33" s="10" t="s">
        <v>43</v>
      </c>
      <c r="K33" s="11" t="s">
        <v>44</v>
      </c>
      <c r="L33" s="8"/>
      <c r="M33" s="8"/>
      <c r="N33" s="12">
        <v>199377</v>
      </c>
      <c r="O33" s="12">
        <v>199377</v>
      </c>
      <c r="P33" s="8"/>
      <c r="Q33" s="8"/>
      <c r="R33" s="8"/>
      <c r="S33" s="8"/>
      <c r="T33" s="8"/>
      <c r="U33" s="8"/>
      <c r="V33" s="12">
        <v>199377</v>
      </c>
      <c r="W33" s="21">
        <v>199377</v>
      </c>
      <c r="X33" s="23">
        <f t="shared" si="0"/>
        <v>199377</v>
      </c>
    </row>
    <row r="34" spans="1:24" ht="25.5" x14ac:dyDescent="0.25">
      <c r="A34" s="8"/>
      <c r="B34" s="9" t="s">
        <v>37</v>
      </c>
      <c r="C34" s="9" t="s">
        <v>84</v>
      </c>
      <c r="D34" s="9" t="s">
        <v>91</v>
      </c>
      <c r="E34" s="9" t="s">
        <v>92</v>
      </c>
      <c r="F34" s="9" t="s">
        <v>71</v>
      </c>
      <c r="G34" s="2"/>
      <c r="H34" s="9" t="s">
        <v>71</v>
      </c>
      <c r="I34" s="9" t="s">
        <v>93</v>
      </c>
      <c r="J34" s="10" t="s">
        <v>43</v>
      </c>
      <c r="K34" s="11" t="s">
        <v>44</v>
      </c>
      <c r="L34" s="8"/>
      <c r="M34" s="8"/>
      <c r="N34" s="12">
        <v>199377</v>
      </c>
      <c r="O34" s="12">
        <v>199377</v>
      </c>
      <c r="P34" s="8"/>
      <c r="Q34" s="8"/>
      <c r="R34" s="8"/>
      <c r="S34" s="8"/>
      <c r="T34" s="8"/>
      <c r="U34" s="8"/>
      <c r="V34" s="12">
        <v>199377</v>
      </c>
      <c r="W34" s="21">
        <v>199377</v>
      </c>
      <c r="X34" s="23">
        <f t="shared" si="0"/>
        <v>199377</v>
      </c>
    </row>
    <row r="35" spans="1:24" ht="25.5" x14ac:dyDescent="0.25">
      <c r="A35" s="8"/>
      <c r="B35" s="9" t="s">
        <v>37</v>
      </c>
      <c r="C35" s="9" t="s">
        <v>94</v>
      </c>
      <c r="D35" s="9" t="s">
        <v>95</v>
      </c>
      <c r="E35" s="9" t="s">
        <v>96</v>
      </c>
      <c r="F35" s="9" t="s">
        <v>71</v>
      </c>
      <c r="G35" s="2"/>
      <c r="H35" s="9" t="s">
        <v>71</v>
      </c>
      <c r="I35" s="9" t="s">
        <v>97</v>
      </c>
      <c r="J35" s="10" t="s">
        <v>43</v>
      </c>
      <c r="K35" s="11" t="s">
        <v>44</v>
      </c>
      <c r="L35" s="8"/>
      <c r="M35" s="8"/>
      <c r="N35" s="12">
        <v>199377</v>
      </c>
      <c r="O35" s="12">
        <v>199377</v>
      </c>
      <c r="P35" s="8"/>
      <c r="Q35" s="8"/>
      <c r="R35" s="8"/>
      <c r="S35" s="8"/>
      <c r="T35" s="8"/>
      <c r="U35" s="8"/>
      <c r="V35" s="12">
        <v>199377</v>
      </c>
      <c r="W35" s="21">
        <v>199377</v>
      </c>
      <c r="X35" s="23">
        <f t="shared" si="0"/>
        <v>199377</v>
      </c>
    </row>
    <row r="36" spans="1:24" ht="25.5" x14ac:dyDescent="0.25">
      <c r="A36" s="8"/>
      <c r="B36" s="9" t="s">
        <v>37</v>
      </c>
      <c r="C36" s="9" t="s">
        <v>94</v>
      </c>
      <c r="D36" s="9" t="s">
        <v>98</v>
      </c>
      <c r="E36" s="9" t="s">
        <v>99</v>
      </c>
      <c r="F36" s="9" t="s">
        <v>71</v>
      </c>
      <c r="G36" s="2"/>
      <c r="H36" s="9" t="s">
        <v>71</v>
      </c>
      <c r="I36" s="9" t="s">
        <v>100</v>
      </c>
      <c r="J36" s="10" t="s">
        <v>43</v>
      </c>
      <c r="K36" s="11" t="s">
        <v>44</v>
      </c>
      <c r="L36" s="8"/>
      <c r="M36" s="8"/>
      <c r="N36" s="12">
        <v>249221</v>
      </c>
      <c r="O36" s="12">
        <v>249221</v>
      </c>
      <c r="P36" s="8"/>
      <c r="Q36" s="8"/>
      <c r="R36" s="8"/>
      <c r="S36" s="8"/>
      <c r="T36" s="8"/>
      <c r="U36" s="8"/>
      <c r="V36" s="12">
        <v>249221</v>
      </c>
      <c r="W36" s="21">
        <v>249221</v>
      </c>
      <c r="X36" s="23">
        <f t="shared" si="0"/>
        <v>249221</v>
      </c>
    </row>
    <row r="37" spans="1:24" ht="25.5" x14ac:dyDescent="0.25">
      <c r="A37" s="8"/>
      <c r="B37" s="9" t="s">
        <v>37</v>
      </c>
      <c r="C37" s="9" t="s">
        <v>94</v>
      </c>
      <c r="D37" s="9" t="s">
        <v>101</v>
      </c>
      <c r="E37" s="9" t="s">
        <v>102</v>
      </c>
      <c r="F37" s="9" t="s">
        <v>84</v>
      </c>
      <c r="G37" s="2"/>
      <c r="H37" s="9" t="s">
        <v>84</v>
      </c>
      <c r="I37" s="9" t="s">
        <v>103</v>
      </c>
      <c r="J37" s="10" t="s">
        <v>43</v>
      </c>
      <c r="K37" s="11" t="s">
        <v>44</v>
      </c>
      <c r="L37" s="8"/>
      <c r="M37" s="8"/>
      <c r="N37" s="12">
        <v>249221</v>
      </c>
      <c r="O37" s="12">
        <v>249221</v>
      </c>
      <c r="P37" s="8"/>
      <c r="Q37" s="8"/>
      <c r="R37" s="8"/>
      <c r="S37" s="8"/>
      <c r="T37" s="8"/>
      <c r="U37" s="8"/>
      <c r="V37" s="12">
        <v>249221</v>
      </c>
      <c r="W37" s="21">
        <v>249221</v>
      </c>
      <c r="X37" s="23">
        <f t="shared" si="0"/>
        <v>249221</v>
      </c>
    </row>
    <row r="38" spans="1:24" ht="25.5" x14ac:dyDescent="0.25">
      <c r="A38" s="8"/>
      <c r="B38" s="9" t="s">
        <v>37</v>
      </c>
      <c r="C38" s="9" t="s">
        <v>94</v>
      </c>
      <c r="D38" s="9" t="s">
        <v>104</v>
      </c>
      <c r="E38" s="9" t="s">
        <v>105</v>
      </c>
      <c r="F38" s="9" t="s">
        <v>84</v>
      </c>
      <c r="G38" s="2"/>
      <c r="H38" s="9" t="s">
        <v>84</v>
      </c>
      <c r="I38" s="9" t="s">
        <v>106</v>
      </c>
      <c r="J38" s="10" t="s">
        <v>43</v>
      </c>
      <c r="K38" s="11" t="s">
        <v>44</v>
      </c>
      <c r="L38" s="8"/>
      <c r="M38" s="8"/>
      <c r="N38" s="12">
        <v>249221</v>
      </c>
      <c r="O38" s="12">
        <v>249221</v>
      </c>
      <c r="P38" s="8"/>
      <c r="Q38" s="8"/>
      <c r="R38" s="8"/>
      <c r="S38" s="8"/>
      <c r="T38" s="8"/>
      <c r="U38" s="8"/>
      <c r="V38" s="12">
        <v>249221</v>
      </c>
      <c r="W38" s="21">
        <v>249221</v>
      </c>
      <c r="X38" s="23">
        <f t="shared" si="0"/>
        <v>249221</v>
      </c>
    </row>
    <row r="39" spans="1:24" ht="25.5" x14ac:dyDescent="0.25">
      <c r="A39" s="8"/>
      <c r="B39" s="9" t="s">
        <v>37</v>
      </c>
      <c r="C39" s="9" t="s">
        <v>94</v>
      </c>
      <c r="D39" s="9" t="s">
        <v>107</v>
      </c>
      <c r="E39" s="9" t="s">
        <v>108</v>
      </c>
      <c r="F39" s="9" t="s">
        <v>84</v>
      </c>
      <c r="G39" s="2"/>
      <c r="H39" s="9" t="s">
        <v>84</v>
      </c>
      <c r="I39" s="9" t="s">
        <v>109</v>
      </c>
      <c r="J39" s="10" t="s">
        <v>43</v>
      </c>
      <c r="K39" s="11" t="s">
        <v>44</v>
      </c>
      <c r="L39" s="8"/>
      <c r="M39" s="8"/>
      <c r="N39" s="12">
        <v>299065</v>
      </c>
      <c r="O39" s="12">
        <v>299065</v>
      </c>
      <c r="P39" s="8"/>
      <c r="Q39" s="8"/>
      <c r="R39" s="8"/>
      <c r="S39" s="8"/>
      <c r="T39" s="8"/>
      <c r="U39" s="8"/>
      <c r="V39" s="12">
        <v>299065</v>
      </c>
      <c r="W39" s="21">
        <v>299065</v>
      </c>
      <c r="X39" s="23">
        <f t="shared" si="0"/>
        <v>299065</v>
      </c>
    </row>
    <row r="40" spans="1:24" ht="25.5" x14ac:dyDescent="0.25">
      <c r="A40" s="8"/>
      <c r="B40" s="9" t="s">
        <v>37</v>
      </c>
      <c r="C40" s="9" t="s">
        <v>110</v>
      </c>
      <c r="D40" s="9" t="s">
        <v>111</v>
      </c>
      <c r="E40" s="9" t="s">
        <v>112</v>
      </c>
      <c r="F40" s="9" t="s">
        <v>94</v>
      </c>
      <c r="G40" s="2"/>
      <c r="H40" s="9" t="s">
        <v>94</v>
      </c>
      <c r="I40" s="9" t="s">
        <v>113</v>
      </c>
      <c r="J40" s="10" t="s">
        <v>43</v>
      </c>
      <c r="K40" s="11" t="s">
        <v>44</v>
      </c>
      <c r="L40" s="8"/>
      <c r="M40" s="8"/>
      <c r="N40" s="12">
        <v>199377</v>
      </c>
      <c r="O40" s="12">
        <v>199377</v>
      </c>
      <c r="P40" s="8"/>
      <c r="Q40" s="8"/>
      <c r="R40" s="8"/>
      <c r="S40" s="8"/>
      <c r="T40" s="8"/>
      <c r="U40" s="8"/>
      <c r="V40" s="12">
        <v>199377</v>
      </c>
      <c r="W40" s="21">
        <v>199377</v>
      </c>
      <c r="X40" s="23">
        <f t="shared" si="0"/>
        <v>199377</v>
      </c>
    </row>
    <row r="41" spans="1:24" ht="25.5" x14ac:dyDescent="0.25">
      <c r="A41" s="8"/>
      <c r="B41" s="9" t="s">
        <v>37</v>
      </c>
      <c r="C41" s="9" t="s">
        <v>110</v>
      </c>
      <c r="D41" s="9" t="s">
        <v>114</v>
      </c>
      <c r="E41" s="9" t="s">
        <v>115</v>
      </c>
      <c r="F41" s="9" t="s">
        <v>94</v>
      </c>
      <c r="G41" s="2"/>
      <c r="H41" s="9" t="s">
        <v>94</v>
      </c>
      <c r="I41" s="9" t="s">
        <v>116</v>
      </c>
      <c r="J41" s="10" t="s">
        <v>43</v>
      </c>
      <c r="K41" s="11" t="s">
        <v>44</v>
      </c>
      <c r="L41" s="8"/>
      <c r="M41" s="8"/>
      <c r="N41" s="12">
        <v>249221</v>
      </c>
      <c r="O41" s="12">
        <v>249221</v>
      </c>
      <c r="P41" s="8"/>
      <c r="Q41" s="8"/>
      <c r="R41" s="8"/>
      <c r="S41" s="8"/>
      <c r="T41" s="8"/>
      <c r="U41" s="8"/>
      <c r="V41" s="12">
        <v>249221</v>
      </c>
      <c r="W41" s="21">
        <v>249221</v>
      </c>
      <c r="X41" s="23">
        <f t="shared" si="0"/>
        <v>249221</v>
      </c>
    </row>
    <row r="42" spans="1:24" ht="25.5" x14ac:dyDescent="0.25">
      <c r="A42" s="8"/>
      <c r="B42" s="9" t="s">
        <v>37</v>
      </c>
      <c r="C42" s="9" t="s">
        <v>110</v>
      </c>
      <c r="D42" s="9" t="s">
        <v>117</v>
      </c>
      <c r="E42" s="9" t="s">
        <v>118</v>
      </c>
      <c r="F42" s="9" t="s">
        <v>94</v>
      </c>
      <c r="G42" s="2"/>
      <c r="H42" s="9" t="s">
        <v>94</v>
      </c>
      <c r="I42" s="9" t="s">
        <v>119</v>
      </c>
      <c r="J42" s="10" t="s">
        <v>43</v>
      </c>
      <c r="K42" s="11" t="s">
        <v>44</v>
      </c>
      <c r="L42" s="8"/>
      <c r="M42" s="8"/>
      <c r="N42" s="12">
        <v>199377</v>
      </c>
      <c r="O42" s="12">
        <v>199377</v>
      </c>
      <c r="P42" s="8"/>
      <c r="Q42" s="8"/>
      <c r="R42" s="8"/>
      <c r="S42" s="8"/>
      <c r="T42" s="8"/>
      <c r="U42" s="8"/>
      <c r="V42" s="12">
        <v>199377</v>
      </c>
      <c r="W42" s="21">
        <v>199377</v>
      </c>
      <c r="X42" s="23">
        <f t="shared" si="0"/>
        <v>199377</v>
      </c>
    </row>
    <row r="43" spans="1:24" ht="25.5" x14ac:dyDescent="0.25">
      <c r="A43" s="8"/>
      <c r="B43" s="9" t="s">
        <v>37</v>
      </c>
      <c r="C43" s="9" t="s">
        <v>110</v>
      </c>
      <c r="D43" s="9" t="s">
        <v>120</v>
      </c>
      <c r="E43" s="9" t="s">
        <v>121</v>
      </c>
      <c r="F43" s="9" t="s">
        <v>94</v>
      </c>
      <c r="G43" s="2"/>
      <c r="H43" s="9" t="s">
        <v>94</v>
      </c>
      <c r="I43" s="9" t="s">
        <v>122</v>
      </c>
      <c r="J43" s="10" t="s">
        <v>43</v>
      </c>
      <c r="K43" s="11" t="s">
        <v>44</v>
      </c>
      <c r="L43" s="8"/>
      <c r="M43" s="8"/>
      <c r="N43" s="12">
        <v>249221</v>
      </c>
      <c r="O43" s="12">
        <v>249221</v>
      </c>
      <c r="P43" s="8"/>
      <c r="Q43" s="8"/>
      <c r="R43" s="8"/>
      <c r="S43" s="8"/>
      <c r="T43" s="8"/>
      <c r="U43" s="8"/>
      <c r="V43" s="12">
        <v>249221</v>
      </c>
      <c r="W43" s="21">
        <v>249221</v>
      </c>
      <c r="X43" s="23">
        <f t="shared" si="0"/>
        <v>249221</v>
      </c>
    </row>
    <row r="44" spans="1:24" ht="25.5" x14ac:dyDescent="0.25">
      <c r="A44" s="8"/>
      <c r="B44" s="9" t="s">
        <v>37</v>
      </c>
      <c r="C44" s="9" t="s">
        <v>110</v>
      </c>
      <c r="D44" s="9" t="s">
        <v>123</v>
      </c>
      <c r="E44" s="9" t="s">
        <v>124</v>
      </c>
      <c r="F44" s="9" t="s">
        <v>94</v>
      </c>
      <c r="G44" s="2"/>
      <c r="H44" s="9" t="s">
        <v>94</v>
      </c>
      <c r="I44" s="9" t="s">
        <v>125</v>
      </c>
      <c r="J44" s="10" t="s">
        <v>43</v>
      </c>
      <c r="K44" s="11" t="s">
        <v>44</v>
      </c>
      <c r="L44" s="8"/>
      <c r="M44" s="8"/>
      <c r="N44" s="12">
        <v>249221</v>
      </c>
      <c r="O44" s="12">
        <v>249221</v>
      </c>
      <c r="P44" s="8"/>
      <c r="Q44" s="8"/>
      <c r="R44" s="8"/>
      <c r="S44" s="8"/>
      <c r="T44" s="8"/>
      <c r="U44" s="8"/>
      <c r="V44" s="12">
        <v>249221</v>
      </c>
      <c r="W44" s="21">
        <v>249221</v>
      </c>
      <c r="X44" s="23">
        <f t="shared" si="0"/>
        <v>249221</v>
      </c>
    </row>
    <row r="45" spans="1:24" ht="25.5" x14ac:dyDescent="0.25">
      <c r="A45" s="8"/>
      <c r="B45" s="9" t="s">
        <v>37</v>
      </c>
      <c r="C45" s="9" t="s">
        <v>110</v>
      </c>
      <c r="D45" s="9" t="s">
        <v>126</v>
      </c>
      <c r="E45" s="9" t="s">
        <v>127</v>
      </c>
      <c r="F45" s="9" t="s">
        <v>94</v>
      </c>
      <c r="G45" s="2"/>
      <c r="H45" s="9" t="s">
        <v>94</v>
      </c>
      <c r="I45" s="9" t="s">
        <v>128</v>
      </c>
      <c r="J45" s="10" t="s">
        <v>43</v>
      </c>
      <c r="K45" s="11" t="s">
        <v>44</v>
      </c>
      <c r="L45" s="8"/>
      <c r="M45" s="8"/>
      <c r="N45" s="12">
        <v>199377</v>
      </c>
      <c r="O45" s="12">
        <v>199377</v>
      </c>
      <c r="P45" s="8"/>
      <c r="Q45" s="8"/>
      <c r="R45" s="8"/>
      <c r="S45" s="8"/>
      <c r="T45" s="8"/>
      <c r="U45" s="8"/>
      <c r="V45" s="12">
        <v>199377</v>
      </c>
      <c r="W45" s="21">
        <v>199377</v>
      </c>
      <c r="X45" s="23">
        <f t="shared" si="0"/>
        <v>199377</v>
      </c>
    </row>
    <row r="46" spans="1:24" ht="25.5" x14ac:dyDescent="0.25">
      <c r="A46" s="8"/>
      <c r="B46" s="9" t="s">
        <v>37</v>
      </c>
      <c r="C46" s="9" t="s">
        <v>110</v>
      </c>
      <c r="D46" s="9" t="s">
        <v>129</v>
      </c>
      <c r="E46" s="9" t="s">
        <v>130</v>
      </c>
      <c r="F46" s="9" t="s">
        <v>94</v>
      </c>
      <c r="G46" s="2"/>
      <c r="H46" s="9" t="s">
        <v>94</v>
      </c>
      <c r="I46" s="9" t="s">
        <v>131</v>
      </c>
      <c r="J46" s="10" t="s">
        <v>43</v>
      </c>
      <c r="K46" s="11" t="s">
        <v>44</v>
      </c>
      <c r="L46" s="8"/>
      <c r="M46" s="8"/>
      <c r="N46" s="12">
        <v>373831</v>
      </c>
      <c r="O46" s="12">
        <v>373831</v>
      </c>
      <c r="P46" s="8"/>
      <c r="Q46" s="8"/>
      <c r="R46" s="8"/>
      <c r="S46" s="8"/>
      <c r="T46" s="8"/>
      <c r="U46" s="8"/>
      <c r="V46" s="12">
        <v>373831</v>
      </c>
      <c r="W46" s="21">
        <v>373831</v>
      </c>
      <c r="X46" s="23">
        <f t="shared" si="0"/>
        <v>373831</v>
      </c>
    </row>
    <row r="47" spans="1:24" ht="25.5" x14ac:dyDescent="0.25">
      <c r="A47" s="8"/>
      <c r="B47" s="9" t="s">
        <v>37</v>
      </c>
      <c r="C47" s="9" t="s">
        <v>110</v>
      </c>
      <c r="D47" s="9" t="s">
        <v>132</v>
      </c>
      <c r="E47" s="9" t="s">
        <v>133</v>
      </c>
      <c r="F47" s="9" t="s">
        <v>94</v>
      </c>
      <c r="G47" s="2"/>
      <c r="H47" s="9" t="s">
        <v>94</v>
      </c>
      <c r="I47" s="9" t="s">
        <v>134</v>
      </c>
      <c r="J47" s="10" t="s">
        <v>43</v>
      </c>
      <c r="K47" s="11" t="s">
        <v>44</v>
      </c>
      <c r="L47" s="8"/>
      <c r="M47" s="8"/>
      <c r="N47" s="12">
        <v>199377</v>
      </c>
      <c r="O47" s="12">
        <v>199377</v>
      </c>
      <c r="P47" s="8"/>
      <c r="Q47" s="8"/>
      <c r="R47" s="8"/>
      <c r="S47" s="8"/>
      <c r="T47" s="8"/>
      <c r="U47" s="8"/>
      <c r="V47" s="12">
        <v>199377</v>
      </c>
      <c r="W47" s="21">
        <v>199377</v>
      </c>
      <c r="X47" s="23">
        <f t="shared" si="0"/>
        <v>199377</v>
      </c>
    </row>
    <row r="48" spans="1:24" ht="25.5" x14ac:dyDescent="0.25">
      <c r="A48" s="8"/>
      <c r="B48" s="9" t="s">
        <v>37</v>
      </c>
      <c r="C48" s="9" t="s">
        <v>110</v>
      </c>
      <c r="D48" s="9" t="s">
        <v>135</v>
      </c>
      <c r="E48" s="9" t="s">
        <v>136</v>
      </c>
      <c r="F48" s="9" t="s">
        <v>94</v>
      </c>
      <c r="G48" s="2"/>
      <c r="H48" s="9" t="s">
        <v>94</v>
      </c>
      <c r="I48" s="9" t="s">
        <v>137</v>
      </c>
      <c r="J48" s="10" t="s">
        <v>43</v>
      </c>
      <c r="K48" s="11" t="s">
        <v>44</v>
      </c>
      <c r="L48" s="8"/>
      <c r="M48" s="8"/>
      <c r="N48" s="12">
        <v>199377</v>
      </c>
      <c r="O48" s="12">
        <v>199377</v>
      </c>
      <c r="P48" s="8"/>
      <c r="Q48" s="8"/>
      <c r="R48" s="8"/>
      <c r="S48" s="8"/>
      <c r="T48" s="8"/>
      <c r="U48" s="8"/>
      <c r="V48" s="12">
        <v>199377</v>
      </c>
      <c r="W48" s="21">
        <v>199377</v>
      </c>
      <c r="X48" s="23">
        <f t="shared" si="0"/>
        <v>199377</v>
      </c>
    </row>
    <row r="49" spans="1:24" ht="25.5" x14ac:dyDescent="0.25">
      <c r="A49" s="8"/>
      <c r="B49" s="9" t="s">
        <v>37</v>
      </c>
      <c r="C49" s="9" t="s">
        <v>110</v>
      </c>
      <c r="D49" s="9" t="s">
        <v>138</v>
      </c>
      <c r="E49" s="9" t="s">
        <v>139</v>
      </c>
      <c r="F49" s="9" t="s">
        <v>94</v>
      </c>
      <c r="G49" s="2"/>
      <c r="H49" s="9" t="s">
        <v>94</v>
      </c>
      <c r="I49" s="9" t="s">
        <v>140</v>
      </c>
      <c r="J49" s="10" t="s">
        <v>43</v>
      </c>
      <c r="K49" s="11" t="s">
        <v>44</v>
      </c>
      <c r="L49" s="8"/>
      <c r="M49" s="8"/>
      <c r="N49" s="12">
        <v>199377</v>
      </c>
      <c r="O49" s="12">
        <v>199377</v>
      </c>
      <c r="P49" s="8"/>
      <c r="Q49" s="8"/>
      <c r="R49" s="8"/>
      <c r="S49" s="8"/>
      <c r="T49" s="8"/>
      <c r="U49" s="8"/>
      <c r="V49" s="12">
        <v>199377</v>
      </c>
      <c r="W49" s="21">
        <v>199377</v>
      </c>
      <c r="X49" s="23">
        <f t="shared" si="0"/>
        <v>199377</v>
      </c>
    </row>
    <row r="50" spans="1:24" ht="25.5" x14ac:dyDescent="0.25">
      <c r="A50" s="8"/>
      <c r="B50" s="9" t="s">
        <v>37</v>
      </c>
      <c r="C50" s="9" t="s">
        <v>110</v>
      </c>
      <c r="D50" s="9" t="s">
        <v>141</v>
      </c>
      <c r="E50" s="9" t="s">
        <v>142</v>
      </c>
      <c r="F50" s="9" t="s">
        <v>94</v>
      </c>
      <c r="G50" s="2"/>
      <c r="H50" s="9" t="s">
        <v>94</v>
      </c>
      <c r="I50" s="9" t="s">
        <v>143</v>
      </c>
      <c r="J50" s="10" t="s">
        <v>43</v>
      </c>
      <c r="K50" s="11" t="s">
        <v>44</v>
      </c>
      <c r="L50" s="8"/>
      <c r="M50" s="8"/>
      <c r="N50" s="12">
        <v>249221</v>
      </c>
      <c r="O50" s="12">
        <v>249221</v>
      </c>
      <c r="P50" s="8"/>
      <c r="Q50" s="8"/>
      <c r="R50" s="8"/>
      <c r="S50" s="8"/>
      <c r="T50" s="8"/>
      <c r="U50" s="8"/>
      <c r="V50" s="12">
        <v>249221</v>
      </c>
      <c r="W50" s="21">
        <v>249221</v>
      </c>
      <c r="X50" s="23">
        <f t="shared" si="0"/>
        <v>249221</v>
      </c>
    </row>
    <row r="51" spans="1:24" ht="25.5" x14ac:dyDescent="0.25">
      <c r="A51" s="8"/>
      <c r="B51" s="9" t="s">
        <v>37</v>
      </c>
      <c r="C51" s="9" t="s">
        <v>110</v>
      </c>
      <c r="D51" s="9" t="s">
        <v>144</v>
      </c>
      <c r="E51" s="9" t="s">
        <v>145</v>
      </c>
      <c r="F51" s="9" t="s">
        <v>94</v>
      </c>
      <c r="G51" s="2"/>
      <c r="H51" s="9" t="s">
        <v>94</v>
      </c>
      <c r="I51" s="9" t="s">
        <v>146</v>
      </c>
      <c r="J51" s="10" t="s">
        <v>43</v>
      </c>
      <c r="K51" s="11" t="s">
        <v>44</v>
      </c>
      <c r="L51" s="8"/>
      <c r="M51" s="8"/>
      <c r="N51" s="12">
        <v>199377</v>
      </c>
      <c r="O51" s="12">
        <v>199377</v>
      </c>
      <c r="P51" s="8"/>
      <c r="Q51" s="8"/>
      <c r="R51" s="8"/>
      <c r="S51" s="8"/>
      <c r="T51" s="8"/>
      <c r="U51" s="8"/>
      <c r="V51" s="12">
        <v>199377</v>
      </c>
      <c r="W51" s="21">
        <v>199377</v>
      </c>
      <c r="X51" s="23">
        <f t="shared" si="0"/>
        <v>199377</v>
      </c>
    </row>
    <row r="52" spans="1:24" ht="25.5" x14ac:dyDescent="0.25">
      <c r="A52" s="8"/>
      <c r="B52" s="9" t="s">
        <v>37</v>
      </c>
      <c r="C52" s="9" t="s">
        <v>110</v>
      </c>
      <c r="D52" s="9" t="s">
        <v>147</v>
      </c>
      <c r="E52" s="9" t="s">
        <v>148</v>
      </c>
      <c r="F52" s="9" t="s">
        <v>94</v>
      </c>
      <c r="G52" s="2"/>
      <c r="H52" s="9" t="s">
        <v>94</v>
      </c>
      <c r="I52" s="9" t="s">
        <v>149</v>
      </c>
      <c r="J52" s="10" t="s">
        <v>43</v>
      </c>
      <c r="K52" s="11" t="s">
        <v>44</v>
      </c>
      <c r="L52" s="8"/>
      <c r="M52" s="8"/>
      <c r="N52" s="12">
        <v>249221</v>
      </c>
      <c r="O52" s="12">
        <v>249221</v>
      </c>
      <c r="P52" s="8"/>
      <c r="Q52" s="8"/>
      <c r="R52" s="8"/>
      <c r="S52" s="8"/>
      <c r="T52" s="8"/>
      <c r="U52" s="8"/>
      <c r="V52" s="12">
        <v>249221</v>
      </c>
      <c r="W52" s="21">
        <v>249221</v>
      </c>
      <c r="X52" s="23">
        <f t="shared" si="0"/>
        <v>249221</v>
      </c>
    </row>
    <row r="53" spans="1:24" ht="25.5" x14ac:dyDescent="0.25">
      <c r="A53" s="8"/>
      <c r="B53" s="9" t="s">
        <v>37</v>
      </c>
      <c r="C53" s="9" t="s">
        <v>150</v>
      </c>
      <c r="D53" s="9" t="s">
        <v>151</v>
      </c>
      <c r="E53" s="9" t="s">
        <v>152</v>
      </c>
      <c r="F53" s="9" t="s">
        <v>94</v>
      </c>
      <c r="G53" s="2"/>
      <c r="H53" s="9" t="s">
        <v>94</v>
      </c>
      <c r="I53" s="9" t="s">
        <v>153</v>
      </c>
      <c r="J53" s="10" t="s">
        <v>43</v>
      </c>
      <c r="K53" s="11" t="s">
        <v>44</v>
      </c>
      <c r="L53" s="8"/>
      <c r="M53" s="8"/>
      <c r="N53" s="12">
        <v>249221</v>
      </c>
      <c r="O53" s="12">
        <v>249221</v>
      </c>
      <c r="P53" s="8"/>
      <c r="Q53" s="8"/>
      <c r="R53" s="8"/>
      <c r="S53" s="8"/>
      <c r="T53" s="8"/>
      <c r="U53" s="8"/>
      <c r="V53" s="12">
        <v>249221</v>
      </c>
      <c r="W53" s="21">
        <v>249221</v>
      </c>
      <c r="X53" s="23">
        <f t="shared" si="0"/>
        <v>249221</v>
      </c>
    </row>
    <row r="54" spans="1:24" ht="25.5" x14ac:dyDescent="0.25">
      <c r="A54" s="8"/>
      <c r="B54" s="9" t="s">
        <v>37</v>
      </c>
      <c r="C54" s="9" t="s">
        <v>150</v>
      </c>
      <c r="D54" s="9" t="s">
        <v>154</v>
      </c>
      <c r="E54" s="9" t="s">
        <v>155</v>
      </c>
      <c r="F54" s="9" t="s">
        <v>110</v>
      </c>
      <c r="G54" s="2"/>
      <c r="H54" s="9" t="s">
        <v>110</v>
      </c>
      <c r="I54" s="9" t="s">
        <v>156</v>
      </c>
      <c r="J54" s="10" t="s">
        <v>43</v>
      </c>
      <c r="K54" s="11" t="s">
        <v>44</v>
      </c>
      <c r="L54" s="8"/>
      <c r="M54" s="8"/>
      <c r="N54" s="12">
        <v>249221</v>
      </c>
      <c r="O54" s="12">
        <v>249221</v>
      </c>
      <c r="P54" s="8"/>
      <c r="Q54" s="8"/>
      <c r="R54" s="8"/>
      <c r="S54" s="8"/>
      <c r="T54" s="8"/>
      <c r="U54" s="8"/>
      <c r="V54" s="12">
        <v>249221</v>
      </c>
      <c r="W54" s="21">
        <v>249221</v>
      </c>
      <c r="X54" s="23">
        <f t="shared" si="0"/>
        <v>249221</v>
      </c>
    </row>
    <row r="55" spans="1:24" ht="25.5" x14ac:dyDescent="0.25">
      <c r="A55" s="8"/>
      <c r="B55" s="9" t="s">
        <v>37</v>
      </c>
      <c r="C55" s="9" t="s">
        <v>150</v>
      </c>
      <c r="D55" s="9" t="s">
        <v>157</v>
      </c>
      <c r="E55" s="9" t="s">
        <v>158</v>
      </c>
      <c r="F55" s="9" t="s">
        <v>110</v>
      </c>
      <c r="G55" s="2"/>
      <c r="H55" s="9" t="s">
        <v>110</v>
      </c>
      <c r="I55" s="9" t="s">
        <v>159</v>
      </c>
      <c r="J55" s="10" t="s">
        <v>43</v>
      </c>
      <c r="K55" s="11" t="s">
        <v>44</v>
      </c>
      <c r="L55" s="8"/>
      <c r="M55" s="8"/>
      <c r="N55" s="12">
        <v>199377</v>
      </c>
      <c r="O55" s="12">
        <v>199377</v>
      </c>
      <c r="P55" s="8"/>
      <c r="Q55" s="8"/>
      <c r="R55" s="8"/>
      <c r="S55" s="8"/>
      <c r="T55" s="8"/>
      <c r="U55" s="8"/>
      <c r="V55" s="12">
        <v>199377</v>
      </c>
      <c r="W55" s="21">
        <v>199377</v>
      </c>
      <c r="X55" s="23">
        <f t="shared" si="0"/>
        <v>199377</v>
      </c>
    </row>
    <row r="56" spans="1:24" ht="25.5" x14ac:dyDescent="0.25">
      <c r="A56" s="8"/>
      <c r="B56" s="9" t="s">
        <v>37</v>
      </c>
      <c r="C56" s="9" t="s">
        <v>150</v>
      </c>
      <c r="D56" s="9" t="s">
        <v>160</v>
      </c>
      <c r="E56" s="9" t="s">
        <v>161</v>
      </c>
      <c r="F56" s="9" t="s">
        <v>110</v>
      </c>
      <c r="G56" s="2"/>
      <c r="H56" s="9" t="s">
        <v>110</v>
      </c>
      <c r="I56" s="9" t="s">
        <v>162</v>
      </c>
      <c r="J56" s="10" t="s">
        <v>43</v>
      </c>
      <c r="K56" s="11" t="s">
        <v>44</v>
      </c>
      <c r="L56" s="8"/>
      <c r="M56" s="8"/>
      <c r="N56" s="12">
        <v>249221</v>
      </c>
      <c r="O56" s="12">
        <v>249221</v>
      </c>
      <c r="P56" s="8"/>
      <c r="Q56" s="8"/>
      <c r="R56" s="8"/>
      <c r="S56" s="8"/>
      <c r="T56" s="8"/>
      <c r="U56" s="8"/>
      <c r="V56" s="12">
        <v>249221</v>
      </c>
      <c r="W56" s="21">
        <v>249221</v>
      </c>
      <c r="X56" s="23">
        <f t="shared" si="0"/>
        <v>249221</v>
      </c>
    </row>
    <row r="57" spans="1:24" ht="25.5" x14ac:dyDescent="0.25">
      <c r="A57" s="8"/>
      <c r="B57" s="9" t="s">
        <v>37</v>
      </c>
      <c r="C57" s="9" t="s">
        <v>150</v>
      </c>
      <c r="D57" s="9" t="s">
        <v>163</v>
      </c>
      <c r="E57" s="9" t="s">
        <v>164</v>
      </c>
      <c r="F57" s="9" t="s">
        <v>110</v>
      </c>
      <c r="G57" s="2"/>
      <c r="H57" s="9" t="s">
        <v>110</v>
      </c>
      <c r="I57" s="9" t="s">
        <v>165</v>
      </c>
      <c r="J57" s="10" t="s">
        <v>43</v>
      </c>
      <c r="K57" s="11" t="s">
        <v>44</v>
      </c>
      <c r="L57" s="8"/>
      <c r="M57" s="8"/>
      <c r="N57" s="12">
        <v>249221</v>
      </c>
      <c r="O57" s="12">
        <v>249221</v>
      </c>
      <c r="P57" s="8"/>
      <c r="Q57" s="8"/>
      <c r="R57" s="8"/>
      <c r="S57" s="8"/>
      <c r="T57" s="8"/>
      <c r="U57" s="8"/>
      <c r="V57" s="12">
        <v>249221</v>
      </c>
      <c r="W57" s="21">
        <v>249221</v>
      </c>
      <c r="X57" s="23">
        <f t="shared" si="0"/>
        <v>249221</v>
      </c>
    </row>
    <row r="58" spans="1:24" ht="25.5" x14ac:dyDescent="0.25">
      <c r="A58" s="8"/>
      <c r="B58" s="9" t="s">
        <v>37</v>
      </c>
      <c r="C58" s="9" t="s">
        <v>166</v>
      </c>
      <c r="D58" s="9" t="s">
        <v>167</v>
      </c>
      <c r="E58" s="9" t="s">
        <v>168</v>
      </c>
      <c r="F58" s="9" t="s">
        <v>150</v>
      </c>
      <c r="G58" s="2"/>
      <c r="H58" s="9" t="s">
        <v>150</v>
      </c>
      <c r="I58" s="9" t="s">
        <v>169</v>
      </c>
      <c r="J58" s="10" t="s">
        <v>43</v>
      </c>
      <c r="K58" s="11" t="s">
        <v>44</v>
      </c>
      <c r="L58" s="8"/>
      <c r="M58" s="8"/>
      <c r="N58" s="12">
        <v>199377</v>
      </c>
      <c r="O58" s="12">
        <v>199377</v>
      </c>
      <c r="P58" s="8"/>
      <c r="Q58" s="8"/>
      <c r="R58" s="8"/>
      <c r="S58" s="8"/>
      <c r="T58" s="8"/>
      <c r="U58" s="8"/>
      <c r="V58" s="12">
        <v>199377</v>
      </c>
      <c r="W58" s="21">
        <v>199377</v>
      </c>
      <c r="X58" s="23">
        <f t="shared" si="0"/>
        <v>199377</v>
      </c>
    </row>
    <row r="59" spans="1:24" ht="25.5" x14ac:dyDescent="0.25">
      <c r="A59" s="8"/>
      <c r="B59" s="9" t="s">
        <v>37</v>
      </c>
      <c r="C59" s="9" t="s">
        <v>166</v>
      </c>
      <c r="D59" s="9" t="s">
        <v>170</v>
      </c>
      <c r="E59" s="9" t="s">
        <v>171</v>
      </c>
      <c r="F59" s="9" t="s">
        <v>150</v>
      </c>
      <c r="G59" s="2"/>
      <c r="H59" s="9" t="s">
        <v>150</v>
      </c>
      <c r="I59" s="9" t="s">
        <v>172</v>
      </c>
      <c r="J59" s="10" t="s">
        <v>43</v>
      </c>
      <c r="K59" s="11" t="s">
        <v>44</v>
      </c>
      <c r="L59" s="8"/>
      <c r="M59" s="8"/>
      <c r="N59" s="12">
        <v>199377</v>
      </c>
      <c r="O59" s="12">
        <v>199377</v>
      </c>
      <c r="P59" s="8"/>
      <c r="Q59" s="8"/>
      <c r="R59" s="8"/>
      <c r="S59" s="8"/>
      <c r="T59" s="8"/>
      <c r="U59" s="8"/>
      <c r="V59" s="12">
        <v>199377</v>
      </c>
      <c r="W59" s="21">
        <v>199377</v>
      </c>
      <c r="X59" s="23">
        <f t="shared" si="0"/>
        <v>199377</v>
      </c>
    </row>
    <row r="60" spans="1:24" ht="25.5" x14ac:dyDescent="0.25">
      <c r="A60" s="8"/>
      <c r="B60" s="9" t="s">
        <v>37</v>
      </c>
      <c r="C60" s="9" t="s">
        <v>173</v>
      </c>
      <c r="D60" s="9" t="s">
        <v>174</v>
      </c>
      <c r="E60" s="9" t="s">
        <v>175</v>
      </c>
      <c r="F60" s="9" t="s">
        <v>150</v>
      </c>
      <c r="G60" s="2"/>
      <c r="H60" s="9" t="s">
        <v>150</v>
      </c>
      <c r="I60" s="9" t="s">
        <v>176</v>
      </c>
      <c r="J60" s="10" t="s">
        <v>43</v>
      </c>
      <c r="K60" s="11" t="s">
        <v>44</v>
      </c>
      <c r="L60" s="8"/>
      <c r="M60" s="8"/>
      <c r="N60" s="12">
        <v>249221</v>
      </c>
      <c r="O60" s="12">
        <v>249221</v>
      </c>
      <c r="P60" s="8"/>
      <c r="Q60" s="8"/>
      <c r="R60" s="8"/>
      <c r="S60" s="8"/>
      <c r="T60" s="8"/>
      <c r="U60" s="8"/>
      <c r="V60" s="12">
        <v>249221</v>
      </c>
      <c r="W60" s="21">
        <v>249221</v>
      </c>
      <c r="X60" s="23">
        <f t="shared" si="0"/>
        <v>249221</v>
      </c>
    </row>
    <row r="61" spans="1:24" ht="25.5" x14ac:dyDescent="0.25">
      <c r="A61" s="8"/>
      <c r="B61" s="9" t="s">
        <v>37</v>
      </c>
      <c r="C61" s="9" t="s">
        <v>173</v>
      </c>
      <c r="D61" s="9" t="s">
        <v>177</v>
      </c>
      <c r="E61" s="9" t="s">
        <v>178</v>
      </c>
      <c r="F61" s="9" t="s">
        <v>150</v>
      </c>
      <c r="G61" s="2"/>
      <c r="H61" s="9" t="s">
        <v>150</v>
      </c>
      <c r="I61" s="9" t="s">
        <v>179</v>
      </c>
      <c r="J61" s="10" t="s">
        <v>43</v>
      </c>
      <c r="K61" s="11" t="s">
        <v>44</v>
      </c>
      <c r="L61" s="8"/>
      <c r="M61" s="8"/>
      <c r="N61" s="12">
        <v>249221</v>
      </c>
      <c r="O61" s="12">
        <v>249221</v>
      </c>
      <c r="P61" s="8"/>
      <c r="Q61" s="8"/>
      <c r="R61" s="8"/>
      <c r="S61" s="8"/>
      <c r="T61" s="8"/>
      <c r="U61" s="8"/>
      <c r="V61" s="12">
        <v>249221</v>
      </c>
      <c r="W61" s="21">
        <v>249221</v>
      </c>
      <c r="X61" s="23">
        <f t="shared" si="0"/>
        <v>249221</v>
      </c>
    </row>
    <row r="62" spans="1:24" ht="25.5" x14ac:dyDescent="0.25">
      <c r="A62" s="8"/>
      <c r="B62" s="9" t="s">
        <v>37</v>
      </c>
      <c r="C62" s="9" t="s">
        <v>180</v>
      </c>
      <c r="D62" s="9" t="s">
        <v>181</v>
      </c>
      <c r="E62" s="9" t="s">
        <v>182</v>
      </c>
      <c r="F62" s="9" t="s">
        <v>110</v>
      </c>
      <c r="G62" s="2"/>
      <c r="H62" s="9" t="s">
        <v>110</v>
      </c>
      <c r="I62" s="9" t="s">
        <v>183</v>
      </c>
      <c r="J62" s="10" t="s">
        <v>43</v>
      </c>
      <c r="K62" s="11" t="s">
        <v>44</v>
      </c>
      <c r="L62" s="8"/>
      <c r="M62" s="8"/>
      <c r="N62" s="12">
        <v>199377</v>
      </c>
      <c r="O62" s="12">
        <v>199377</v>
      </c>
      <c r="P62" s="8"/>
      <c r="Q62" s="8"/>
      <c r="R62" s="8"/>
      <c r="S62" s="8"/>
      <c r="T62" s="8"/>
      <c r="U62" s="8"/>
      <c r="V62" s="12">
        <v>199377</v>
      </c>
      <c r="W62" s="21">
        <v>199377</v>
      </c>
      <c r="X62" s="23">
        <f t="shared" si="0"/>
        <v>199377</v>
      </c>
    </row>
    <row r="63" spans="1:24" ht="25.5" x14ac:dyDescent="0.25">
      <c r="A63" s="8"/>
      <c r="B63" s="9" t="s">
        <v>37</v>
      </c>
      <c r="C63" s="9" t="s">
        <v>180</v>
      </c>
      <c r="D63" s="9" t="s">
        <v>184</v>
      </c>
      <c r="E63" s="9" t="s">
        <v>185</v>
      </c>
      <c r="F63" s="9" t="s">
        <v>173</v>
      </c>
      <c r="G63" s="2"/>
      <c r="H63" s="9" t="s">
        <v>173</v>
      </c>
      <c r="I63" s="9" t="s">
        <v>186</v>
      </c>
      <c r="J63" s="10" t="s">
        <v>43</v>
      </c>
      <c r="K63" s="11" t="s">
        <v>44</v>
      </c>
      <c r="L63" s="8"/>
      <c r="M63" s="8"/>
      <c r="N63" s="12">
        <v>249221</v>
      </c>
      <c r="O63" s="12">
        <v>249221</v>
      </c>
      <c r="P63" s="8"/>
      <c r="Q63" s="8"/>
      <c r="R63" s="8"/>
      <c r="S63" s="8"/>
      <c r="T63" s="8"/>
      <c r="U63" s="8"/>
      <c r="V63" s="12">
        <v>249221</v>
      </c>
      <c r="W63" s="21">
        <v>249221</v>
      </c>
      <c r="X63" s="23">
        <f t="shared" si="0"/>
        <v>249221</v>
      </c>
    </row>
    <row r="64" spans="1:24" ht="25.5" x14ac:dyDescent="0.25">
      <c r="A64" s="8"/>
      <c r="B64" s="9" t="s">
        <v>37</v>
      </c>
      <c r="C64" s="9" t="s">
        <v>180</v>
      </c>
      <c r="D64" s="9" t="s">
        <v>187</v>
      </c>
      <c r="E64" s="9" t="s">
        <v>188</v>
      </c>
      <c r="F64" s="9" t="s">
        <v>173</v>
      </c>
      <c r="G64" s="2"/>
      <c r="H64" s="9" t="s">
        <v>173</v>
      </c>
      <c r="I64" s="9" t="s">
        <v>189</v>
      </c>
      <c r="J64" s="10" t="s">
        <v>43</v>
      </c>
      <c r="K64" s="11" t="s">
        <v>44</v>
      </c>
      <c r="L64" s="8"/>
      <c r="M64" s="8"/>
      <c r="N64" s="12">
        <v>199377</v>
      </c>
      <c r="O64" s="12">
        <v>199377</v>
      </c>
      <c r="P64" s="8"/>
      <c r="Q64" s="8"/>
      <c r="R64" s="8"/>
      <c r="S64" s="8"/>
      <c r="T64" s="8"/>
      <c r="U64" s="8"/>
      <c r="V64" s="12">
        <v>199377</v>
      </c>
      <c r="W64" s="21">
        <v>199377</v>
      </c>
      <c r="X64" s="23">
        <f t="shared" si="0"/>
        <v>199377</v>
      </c>
    </row>
    <row r="65" spans="1:24" ht="25.5" x14ac:dyDescent="0.25">
      <c r="A65" s="8"/>
      <c r="B65" s="9" t="s">
        <v>37</v>
      </c>
      <c r="C65" s="9" t="s">
        <v>180</v>
      </c>
      <c r="D65" s="9" t="s">
        <v>190</v>
      </c>
      <c r="E65" s="9" t="s">
        <v>191</v>
      </c>
      <c r="F65" s="9" t="s">
        <v>173</v>
      </c>
      <c r="G65" s="2"/>
      <c r="H65" s="9" t="s">
        <v>173</v>
      </c>
      <c r="I65" s="9" t="s">
        <v>192</v>
      </c>
      <c r="J65" s="10" t="s">
        <v>43</v>
      </c>
      <c r="K65" s="11" t="s">
        <v>44</v>
      </c>
      <c r="L65" s="8"/>
      <c r="M65" s="8"/>
      <c r="N65" s="12">
        <v>199377</v>
      </c>
      <c r="O65" s="12">
        <v>199377</v>
      </c>
      <c r="P65" s="8"/>
      <c r="Q65" s="8"/>
      <c r="R65" s="8"/>
      <c r="S65" s="8"/>
      <c r="T65" s="8"/>
      <c r="U65" s="8"/>
      <c r="V65" s="12">
        <v>199377</v>
      </c>
      <c r="W65" s="21">
        <v>199377</v>
      </c>
      <c r="X65" s="23">
        <f t="shared" si="0"/>
        <v>199377</v>
      </c>
    </row>
    <row r="66" spans="1:24" ht="25.5" x14ac:dyDescent="0.25">
      <c r="A66" s="8"/>
      <c r="B66" s="9" t="s">
        <v>37</v>
      </c>
      <c r="C66" s="9" t="s">
        <v>180</v>
      </c>
      <c r="D66" s="9" t="s">
        <v>193</v>
      </c>
      <c r="E66" s="9" t="s">
        <v>194</v>
      </c>
      <c r="F66" s="9" t="s">
        <v>173</v>
      </c>
      <c r="G66" s="2"/>
      <c r="H66" s="9" t="s">
        <v>173</v>
      </c>
      <c r="I66" s="9" t="s">
        <v>195</v>
      </c>
      <c r="J66" s="10" t="s">
        <v>43</v>
      </c>
      <c r="K66" s="11" t="s">
        <v>44</v>
      </c>
      <c r="L66" s="8"/>
      <c r="M66" s="8"/>
      <c r="N66" s="12">
        <v>199377</v>
      </c>
      <c r="O66" s="12">
        <v>199377</v>
      </c>
      <c r="P66" s="8"/>
      <c r="Q66" s="8"/>
      <c r="R66" s="8"/>
      <c r="S66" s="8"/>
      <c r="T66" s="8"/>
      <c r="U66" s="8"/>
      <c r="V66" s="12">
        <v>199377</v>
      </c>
      <c r="W66" s="21">
        <v>199377</v>
      </c>
      <c r="X66" s="23">
        <f t="shared" si="0"/>
        <v>199377</v>
      </c>
    </row>
    <row r="67" spans="1:24" ht="25.5" x14ac:dyDescent="0.25">
      <c r="A67" s="8"/>
      <c r="B67" s="9" t="s">
        <v>37</v>
      </c>
      <c r="C67" s="9" t="s">
        <v>180</v>
      </c>
      <c r="D67" s="9" t="s">
        <v>196</v>
      </c>
      <c r="E67" s="9" t="s">
        <v>197</v>
      </c>
      <c r="F67" s="9" t="s">
        <v>173</v>
      </c>
      <c r="G67" s="2"/>
      <c r="H67" s="9" t="s">
        <v>173</v>
      </c>
      <c r="I67" s="9" t="s">
        <v>198</v>
      </c>
      <c r="J67" s="10" t="s">
        <v>43</v>
      </c>
      <c r="K67" s="11" t="s">
        <v>44</v>
      </c>
      <c r="L67" s="8"/>
      <c r="M67" s="8"/>
      <c r="N67" s="12">
        <v>249221</v>
      </c>
      <c r="O67" s="12">
        <v>249221</v>
      </c>
      <c r="P67" s="8"/>
      <c r="Q67" s="8"/>
      <c r="R67" s="8"/>
      <c r="S67" s="8"/>
      <c r="T67" s="8"/>
      <c r="U67" s="8"/>
      <c r="V67" s="12">
        <v>249221</v>
      </c>
      <c r="W67" s="21">
        <v>249221</v>
      </c>
      <c r="X67" s="23">
        <f t="shared" si="0"/>
        <v>249221</v>
      </c>
    </row>
    <row r="68" spans="1:24" ht="25.5" x14ac:dyDescent="0.25">
      <c r="A68" s="8"/>
      <c r="B68" s="9" t="s">
        <v>37</v>
      </c>
      <c r="C68" s="9" t="s">
        <v>180</v>
      </c>
      <c r="D68" s="9" t="s">
        <v>199</v>
      </c>
      <c r="E68" s="9" t="s">
        <v>200</v>
      </c>
      <c r="F68" s="9" t="s">
        <v>173</v>
      </c>
      <c r="G68" s="2"/>
      <c r="H68" s="9" t="s">
        <v>173</v>
      </c>
      <c r="I68" s="9" t="s">
        <v>201</v>
      </c>
      <c r="J68" s="10" t="s">
        <v>43</v>
      </c>
      <c r="K68" s="11" t="s">
        <v>44</v>
      </c>
      <c r="L68" s="8"/>
      <c r="M68" s="8"/>
      <c r="N68" s="12">
        <v>249221</v>
      </c>
      <c r="O68" s="12">
        <v>249221</v>
      </c>
      <c r="P68" s="8"/>
      <c r="Q68" s="8"/>
      <c r="R68" s="8"/>
      <c r="S68" s="8"/>
      <c r="T68" s="8"/>
      <c r="U68" s="8"/>
      <c r="V68" s="12">
        <v>249221</v>
      </c>
      <c r="W68" s="21">
        <v>249221</v>
      </c>
      <c r="X68" s="23">
        <f t="shared" si="0"/>
        <v>249221</v>
      </c>
    </row>
    <row r="69" spans="1:24" ht="25.5" x14ac:dyDescent="0.25">
      <c r="A69" s="8"/>
      <c r="B69" s="9" t="s">
        <v>37</v>
      </c>
      <c r="C69" s="9" t="s">
        <v>202</v>
      </c>
      <c r="D69" s="9" t="s">
        <v>203</v>
      </c>
      <c r="E69" s="9" t="s">
        <v>204</v>
      </c>
      <c r="F69" s="9" t="s">
        <v>173</v>
      </c>
      <c r="G69" s="2"/>
      <c r="H69" s="9" t="s">
        <v>173</v>
      </c>
      <c r="I69" s="9" t="s">
        <v>205</v>
      </c>
      <c r="J69" s="10" t="s">
        <v>43</v>
      </c>
      <c r="K69" s="11" t="s">
        <v>44</v>
      </c>
      <c r="L69" s="8"/>
      <c r="M69" s="8"/>
      <c r="N69" s="12">
        <v>249221</v>
      </c>
      <c r="O69" s="12">
        <v>249221</v>
      </c>
      <c r="P69" s="8"/>
      <c r="Q69" s="8"/>
      <c r="R69" s="8"/>
      <c r="S69" s="8"/>
      <c r="T69" s="8"/>
      <c r="U69" s="8"/>
      <c r="V69" s="12">
        <v>249221</v>
      </c>
      <c r="W69" s="21">
        <v>249221</v>
      </c>
      <c r="X69" s="23">
        <f t="shared" si="0"/>
        <v>249221</v>
      </c>
    </row>
    <row r="70" spans="1:24" ht="25.5" x14ac:dyDescent="0.25">
      <c r="A70" s="8"/>
      <c r="B70" s="9" t="s">
        <v>37</v>
      </c>
      <c r="C70" s="9" t="s">
        <v>202</v>
      </c>
      <c r="D70" s="9" t="s">
        <v>206</v>
      </c>
      <c r="E70" s="9" t="s">
        <v>207</v>
      </c>
      <c r="F70" s="9" t="s">
        <v>173</v>
      </c>
      <c r="G70" s="2"/>
      <c r="H70" s="9" t="s">
        <v>173</v>
      </c>
      <c r="I70" s="9" t="s">
        <v>208</v>
      </c>
      <c r="J70" s="10" t="s">
        <v>43</v>
      </c>
      <c r="K70" s="11" t="s">
        <v>44</v>
      </c>
      <c r="L70" s="8"/>
      <c r="M70" s="8"/>
      <c r="N70" s="12">
        <v>199377</v>
      </c>
      <c r="O70" s="12">
        <v>199377</v>
      </c>
      <c r="P70" s="8"/>
      <c r="Q70" s="8"/>
      <c r="R70" s="8"/>
      <c r="S70" s="8"/>
      <c r="T70" s="8"/>
      <c r="U70" s="8"/>
      <c r="V70" s="12">
        <v>199377</v>
      </c>
      <c r="W70" s="21">
        <v>199377</v>
      </c>
      <c r="X70" s="23">
        <f t="shared" si="0"/>
        <v>199377</v>
      </c>
    </row>
    <row r="71" spans="1:24" ht="25.5" x14ac:dyDescent="0.25">
      <c r="A71" s="8"/>
      <c r="B71" s="9" t="s">
        <v>37</v>
      </c>
      <c r="C71" s="9" t="s">
        <v>202</v>
      </c>
      <c r="D71" s="9" t="s">
        <v>209</v>
      </c>
      <c r="E71" s="9" t="s">
        <v>210</v>
      </c>
      <c r="F71" s="9" t="s">
        <v>173</v>
      </c>
      <c r="G71" s="2"/>
      <c r="H71" s="9" t="s">
        <v>173</v>
      </c>
      <c r="I71" s="9" t="s">
        <v>211</v>
      </c>
      <c r="J71" s="10" t="s">
        <v>43</v>
      </c>
      <c r="K71" s="11" t="s">
        <v>44</v>
      </c>
      <c r="L71" s="8"/>
      <c r="M71" s="8"/>
      <c r="N71" s="12">
        <v>249221</v>
      </c>
      <c r="O71" s="12">
        <v>249221</v>
      </c>
      <c r="P71" s="8"/>
      <c r="Q71" s="8"/>
      <c r="R71" s="8"/>
      <c r="S71" s="8"/>
      <c r="T71" s="8"/>
      <c r="U71" s="8"/>
      <c r="V71" s="12">
        <v>249221</v>
      </c>
      <c r="W71" s="21">
        <v>249221</v>
      </c>
      <c r="X71" s="23">
        <f t="shared" si="0"/>
        <v>249221</v>
      </c>
    </row>
    <row r="72" spans="1:24" ht="25.5" x14ac:dyDescent="0.25">
      <c r="A72" s="8"/>
      <c r="B72" s="9" t="s">
        <v>37</v>
      </c>
      <c r="C72" s="9" t="s">
        <v>202</v>
      </c>
      <c r="D72" s="9" t="s">
        <v>212</v>
      </c>
      <c r="E72" s="9" t="s">
        <v>213</v>
      </c>
      <c r="F72" s="9" t="s">
        <v>173</v>
      </c>
      <c r="G72" s="2"/>
      <c r="H72" s="9" t="s">
        <v>173</v>
      </c>
      <c r="I72" s="9" t="s">
        <v>214</v>
      </c>
      <c r="J72" s="10" t="s">
        <v>43</v>
      </c>
      <c r="K72" s="11" t="s">
        <v>44</v>
      </c>
      <c r="L72" s="8"/>
      <c r="M72" s="8"/>
      <c r="N72" s="12">
        <v>199377</v>
      </c>
      <c r="O72" s="12">
        <v>199377</v>
      </c>
      <c r="P72" s="8"/>
      <c r="Q72" s="8"/>
      <c r="R72" s="8"/>
      <c r="S72" s="8"/>
      <c r="T72" s="8"/>
      <c r="U72" s="8"/>
      <c r="V72" s="12">
        <v>199377</v>
      </c>
      <c r="W72" s="21">
        <v>199377</v>
      </c>
      <c r="X72" s="23">
        <f t="shared" si="0"/>
        <v>199377</v>
      </c>
    </row>
    <row r="73" spans="1:24" ht="25.5" x14ac:dyDescent="0.25">
      <c r="A73" s="8"/>
      <c r="B73" s="9" t="s">
        <v>37</v>
      </c>
      <c r="C73" s="9" t="s">
        <v>202</v>
      </c>
      <c r="D73" s="9" t="s">
        <v>215</v>
      </c>
      <c r="E73" s="9" t="s">
        <v>216</v>
      </c>
      <c r="F73" s="9" t="s">
        <v>173</v>
      </c>
      <c r="G73" s="2"/>
      <c r="H73" s="9" t="s">
        <v>173</v>
      </c>
      <c r="I73" s="9" t="s">
        <v>217</v>
      </c>
      <c r="J73" s="10" t="s">
        <v>43</v>
      </c>
      <c r="K73" s="11" t="s">
        <v>44</v>
      </c>
      <c r="L73" s="8"/>
      <c r="M73" s="8"/>
      <c r="N73" s="12">
        <v>249221</v>
      </c>
      <c r="O73" s="12">
        <v>249221</v>
      </c>
      <c r="P73" s="8"/>
      <c r="Q73" s="8"/>
      <c r="R73" s="8"/>
      <c r="S73" s="8"/>
      <c r="T73" s="8"/>
      <c r="U73" s="8"/>
      <c r="V73" s="12">
        <v>249221</v>
      </c>
      <c r="W73" s="21">
        <v>249221</v>
      </c>
      <c r="X73" s="23">
        <f t="shared" si="0"/>
        <v>249221</v>
      </c>
    </row>
    <row r="74" spans="1:24" ht="25.5" x14ac:dyDescent="0.25">
      <c r="A74" s="8"/>
      <c r="B74" s="9" t="s">
        <v>37</v>
      </c>
      <c r="C74" s="9" t="s">
        <v>202</v>
      </c>
      <c r="D74" s="9" t="s">
        <v>218</v>
      </c>
      <c r="E74" s="9" t="s">
        <v>219</v>
      </c>
      <c r="F74" s="9" t="s">
        <v>180</v>
      </c>
      <c r="G74" s="2"/>
      <c r="H74" s="9" t="s">
        <v>180</v>
      </c>
      <c r="I74" s="9" t="s">
        <v>220</v>
      </c>
      <c r="J74" s="10" t="s">
        <v>43</v>
      </c>
      <c r="K74" s="11" t="s">
        <v>44</v>
      </c>
      <c r="L74" s="8"/>
      <c r="M74" s="8"/>
      <c r="N74" s="12">
        <v>199377</v>
      </c>
      <c r="O74" s="12">
        <v>199377</v>
      </c>
      <c r="P74" s="8"/>
      <c r="Q74" s="8"/>
      <c r="R74" s="8"/>
      <c r="S74" s="8"/>
      <c r="T74" s="8"/>
      <c r="U74" s="8"/>
      <c r="V74" s="12">
        <v>199377</v>
      </c>
      <c r="W74" s="21">
        <v>199377</v>
      </c>
      <c r="X74" s="23">
        <f t="shared" si="0"/>
        <v>199377</v>
      </c>
    </row>
    <row r="75" spans="1:24" ht="25.5" x14ac:dyDescent="0.25">
      <c r="A75" s="8"/>
      <c r="B75" s="9" t="s">
        <v>37</v>
      </c>
      <c r="C75" s="9" t="s">
        <v>202</v>
      </c>
      <c r="D75" s="9" t="s">
        <v>221</v>
      </c>
      <c r="E75" s="9" t="s">
        <v>222</v>
      </c>
      <c r="F75" s="9" t="s">
        <v>180</v>
      </c>
      <c r="G75" s="2"/>
      <c r="H75" s="9" t="s">
        <v>180</v>
      </c>
      <c r="I75" s="9" t="s">
        <v>223</v>
      </c>
      <c r="J75" s="10" t="s">
        <v>43</v>
      </c>
      <c r="K75" s="11" t="s">
        <v>44</v>
      </c>
      <c r="L75" s="8"/>
      <c r="M75" s="8"/>
      <c r="N75" s="12">
        <v>249221</v>
      </c>
      <c r="O75" s="12">
        <v>249221</v>
      </c>
      <c r="P75" s="8"/>
      <c r="Q75" s="8"/>
      <c r="R75" s="8"/>
      <c r="S75" s="8"/>
      <c r="T75" s="8"/>
      <c r="U75" s="8"/>
      <c r="V75" s="12">
        <v>249221</v>
      </c>
      <c r="W75" s="21">
        <v>249221</v>
      </c>
      <c r="X75" s="23">
        <f t="shared" si="0"/>
        <v>249221</v>
      </c>
    </row>
    <row r="76" spans="1:24" ht="25.5" x14ac:dyDescent="0.25">
      <c r="A76" s="8"/>
      <c r="B76" s="9" t="s">
        <v>37</v>
      </c>
      <c r="C76" s="9" t="s">
        <v>202</v>
      </c>
      <c r="D76" s="9" t="s">
        <v>224</v>
      </c>
      <c r="E76" s="9" t="s">
        <v>225</v>
      </c>
      <c r="F76" s="9" t="s">
        <v>180</v>
      </c>
      <c r="G76" s="2"/>
      <c r="H76" s="9" t="s">
        <v>180</v>
      </c>
      <c r="I76" s="9" t="s">
        <v>226</v>
      </c>
      <c r="J76" s="10" t="s">
        <v>43</v>
      </c>
      <c r="K76" s="11" t="s">
        <v>44</v>
      </c>
      <c r="L76" s="8"/>
      <c r="M76" s="8"/>
      <c r="N76" s="12">
        <v>199377</v>
      </c>
      <c r="O76" s="12">
        <v>199377</v>
      </c>
      <c r="P76" s="8"/>
      <c r="Q76" s="8"/>
      <c r="R76" s="8"/>
      <c r="S76" s="8"/>
      <c r="T76" s="8"/>
      <c r="U76" s="8"/>
      <c r="V76" s="12">
        <v>199377</v>
      </c>
      <c r="W76" s="21">
        <v>199377</v>
      </c>
      <c r="X76" s="23">
        <f t="shared" si="0"/>
        <v>199377</v>
      </c>
    </row>
    <row r="77" spans="1:24" ht="25.5" x14ac:dyDescent="0.25">
      <c r="A77" s="8"/>
      <c r="B77" s="9" t="s">
        <v>37</v>
      </c>
      <c r="C77" s="9" t="s">
        <v>202</v>
      </c>
      <c r="D77" s="9" t="s">
        <v>227</v>
      </c>
      <c r="E77" s="9" t="s">
        <v>228</v>
      </c>
      <c r="F77" s="9" t="s">
        <v>180</v>
      </c>
      <c r="G77" s="2"/>
      <c r="H77" s="9" t="s">
        <v>180</v>
      </c>
      <c r="I77" s="9" t="s">
        <v>229</v>
      </c>
      <c r="J77" s="10" t="s">
        <v>43</v>
      </c>
      <c r="K77" s="11" t="s">
        <v>44</v>
      </c>
      <c r="L77" s="8"/>
      <c r="M77" s="8"/>
      <c r="N77" s="12">
        <v>249221</v>
      </c>
      <c r="O77" s="12">
        <v>249221</v>
      </c>
      <c r="P77" s="8"/>
      <c r="Q77" s="8"/>
      <c r="R77" s="8"/>
      <c r="S77" s="8"/>
      <c r="T77" s="8"/>
      <c r="U77" s="8"/>
      <c r="V77" s="12">
        <v>249221</v>
      </c>
      <c r="W77" s="21">
        <v>249221</v>
      </c>
      <c r="X77" s="23">
        <f t="shared" si="0"/>
        <v>249221</v>
      </c>
    </row>
    <row r="78" spans="1:24" ht="25.5" x14ac:dyDescent="0.25">
      <c r="A78" s="8"/>
      <c r="B78" s="9" t="s">
        <v>37</v>
      </c>
      <c r="C78" s="9" t="s">
        <v>202</v>
      </c>
      <c r="D78" s="9" t="s">
        <v>230</v>
      </c>
      <c r="E78" s="9" t="s">
        <v>231</v>
      </c>
      <c r="F78" s="9" t="s">
        <v>180</v>
      </c>
      <c r="G78" s="2"/>
      <c r="H78" s="9" t="s">
        <v>180</v>
      </c>
      <c r="I78" s="9" t="s">
        <v>232</v>
      </c>
      <c r="J78" s="10" t="s">
        <v>43</v>
      </c>
      <c r="K78" s="11" t="s">
        <v>44</v>
      </c>
      <c r="L78" s="8"/>
      <c r="M78" s="8"/>
      <c r="N78" s="12">
        <v>199377</v>
      </c>
      <c r="O78" s="12">
        <v>199377</v>
      </c>
      <c r="P78" s="8"/>
      <c r="Q78" s="8"/>
      <c r="R78" s="8"/>
      <c r="S78" s="8"/>
      <c r="T78" s="8"/>
      <c r="U78" s="8"/>
      <c r="V78" s="12">
        <v>199377</v>
      </c>
      <c r="W78" s="21">
        <v>199377</v>
      </c>
      <c r="X78" s="23">
        <f t="shared" si="0"/>
        <v>199377</v>
      </c>
    </row>
    <row r="79" spans="1:24" ht="25.5" x14ac:dyDescent="0.25">
      <c r="A79" s="8"/>
      <c r="B79" s="9" t="s">
        <v>37</v>
      </c>
      <c r="C79" s="9" t="s">
        <v>202</v>
      </c>
      <c r="D79" s="9" t="s">
        <v>233</v>
      </c>
      <c r="E79" s="9" t="s">
        <v>234</v>
      </c>
      <c r="F79" s="9" t="s">
        <v>180</v>
      </c>
      <c r="G79" s="2"/>
      <c r="H79" s="9" t="s">
        <v>180</v>
      </c>
      <c r="I79" s="9" t="s">
        <v>235</v>
      </c>
      <c r="J79" s="10" t="s">
        <v>43</v>
      </c>
      <c r="K79" s="11" t="s">
        <v>44</v>
      </c>
      <c r="L79" s="8"/>
      <c r="M79" s="8"/>
      <c r="N79" s="12">
        <v>199377</v>
      </c>
      <c r="O79" s="12">
        <v>199377</v>
      </c>
      <c r="P79" s="8"/>
      <c r="Q79" s="8"/>
      <c r="R79" s="8"/>
      <c r="S79" s="8"/>
      <c r="T79" s="8"/>
      <c r="U79" s="8"/>
      <c r="V79" s="12">
        <v>199377</v>
      </c>
      <c r="W79" s="21">
        <v>199377</v>
      </c>
      <c r="X79" s="23">
        <f t="shared" si="0"/>
        <v>199377</v>
      </c>
    </row>
    <row r="80" spans="1:24" ht="25.5" x14ac:dyDescent="0.25">
      <c r="A80" s="8"/>
      <c r="B80" s="9" t="s">
        <v>37</v>
      </c>
      <c r="C80" s="9" t="s">
        <v>236</v>
      </c>
      <c r="D80" s="9" t="s">
        <v>237</v>
      </c>
      <c r="E80" s="9" t="s">
        <v>238</v>
      </c>
      <c r="F80" s="9" t="s">
        <v>173</v>
      </c>
      <c r="G80" s="2"/>
      <c r="H80" s="9" t="s">
        <v>173</v>
      </c>
      <c r="I80" s="9" t="s">
        <v>239</v>
      </c>
      <c r="J80" s="10" t="s">
        <v>43</v>
      </c>
      <c r="K80" s="11" t="s">
        <v>44</v>
      </c>
      <c r="L80" s="8"/>
      <c r="M80" s="8"/>
      <c r="N80" s="12">
        <v>299065</v>
      </c>
      <c r="O80" s="12">
        <v>299065</v>
      </c>
      <c r="P80" s="8"/>
      <c r="Q80" s="8"/>
      <c r="R80" s="8"/>
      <c r="S80" s="8"/>
      <c r="T80" s="8"/>
      <c r="U80" s="8"/>
      <c r="V80" s="12">
        <v>299065</v>
      </c>
      <c r="W80" s="21">
        <v>299065</v>
      </c>
      <c r="X80" s="23">
        <f t="shared" ref="X80:X143" si="1">W80-U80</f>
        <v>299065</v>
      </c>
    </row>
    <row r="81" spans="1:24" ht="25.5" x14ac:dyDescent="0.25">
      <c r="A81" s="8"/>
      <c r="B81" s="9" t="s">
        <v>37</v>
      </c>
      <c r="C81" s="9" t="s">
        <v>236</v>
      </c>
      <c r="D81" s="9" t="s">
        <v>240</v>
      </c>
      <c r="E81" s="9" t="s">
        <v>241</v>
      </c>
      <c r="F81" s="9" t="s">
        <v>202</v>
      </c>
      <c r="G81" s="2"/>
      <c r="H81" s="9" t="s">
        <v>202</v>
      </c>
      <c r="I81" s="9" t="s">
        <v>242</v>
      </c>
      <c r="J81" s="10" t="s">
        <v>43</v>
      </c>
      <c r="K81" s="11" t="s">
        <v>44</v>
      </c>
      <c r="L81" s="8"/>
      <c r="M81" s="8"/>
      <c r="N81" s="12">
        <v>249221</v>
      </c>
      <c r="O81" s="12">
        <v>249221</v>
      </c>
      <c r="P81" s="8"/>
      <c r="Q81" s="8"/>
      <c r="R81" s="8"/>
      <c r="S81" s="8"/>
      <c r="T81" s="8"/>
      <c r="U81" s="8"/>
      <c r="V81" s="12">
        <v>249221</v>
      </c>
      <c r="W81" s="21">
        <v>249221</v>
      </c>
      <c r="X81" s="23">
        <f t="shared" si="1"/>
        <v>249221</v>
      </c>
    </row>
    <row r="82" spans="1:24" ht="25.5" x14ac:dyDescent="0.25">
      <c r="A82" s="8"/>
      <c r="B82" s="9" t="s">
        <v>37</v>
      </c>
      <c r="C82" s="9" t="s">
        <v>236</v>
      </c>
      <c r="D82" s="9" t="s">
        <v>243</v>
      </c>
      <c r="E82" s="9" t="s">
        <v>244</v>
      </c>
      <c r="F82" s="9" t="s">
        <v>202</v>
      </c>
      <c r="G82" s="2"/>
      <c r="H82" s="9" t="s">
        <v>202</v>
      </c>
      <c r="I82" s="9" t="s">
        <v>245</v>
      </c>
      <c r="J82" s="10" t="s">
        <v>43</v>
      </c>
      <c r="K82" s="11" t="s">
        <v>44</v>
      </c>
      <c r="L82" s="8"/>
      <c r="M82" s="8"/>
      <c r="N82" s="12">
        <v>299065</v>
      </c>
      <c r="O82" s="12">
        <v>299065</v>
      </c>
      <c r="P82" s="8"/>
      <c r="Q82" s="8"/>
      <c r="R82" s="8"/>
      <c r="S82" s="8"/>
      <c r="T82" s="8"/>
      <c r="U82" s="8"/>
      <c r="V82" s="12">
        <v>299065</v>
      </c>
      <c r="W82" s="21">
        <v>299065</v>
      </c>
      <c r="X82" s="23">
        <f t="shared" si="1"/>
        <v>299065</v>
      </c>
    </row>
    <row r="83" spans="1:24" ht="25.5" x14ac:dyDescent="0.25">
      <c r="A83" s="8"/>
      <c r="B83" s="9" t="s">
        <v>37</v>
      </c>
      <c r="C83" s="9" t="s">
        <v>246</v>
      </c>
      <c r="D83" s="9" t="s">
        <v>247</v>
      </c>
      <c r="E83" s="9" t="s">
        <v>248</v>
      </c>
      <c r="F83" s="9" t="s">
        <v>236</v>
      </c>
      <c r="G83" s="2"/>
      <c r="H83" s="9" t="s">
        <v>236</v>
      </c>
      <c r="I83" s="9" t="s">
        <v>249</v>
      </c>
      <c r="J83" s="10" t="s">
        <v>43</v>
      </c>
      <c r="K83" s="11" t="s">
        <v>44</v>
      </c>
      <c r="L83" s="8"/>
      <c r="M83" s="8"/>
      <c r="N83" s="12">
        <v>199377</v>
      </c>
      <c r="O83" s="12">
        <v>199377</v>
      </c>
      <c r="P83" s="8"/>
      <c r="Q83" s="8"/>
      <c r="R83" s="8"/>
      <c r="S83" s="8"/>
      <c r="T83" s="8"/>
      <c r="U83" s="8"/>
      <c r="V83" s="12">
        <v>199377</v>
      </c>
      <c r="W83" s="21">
        <v>199377</v>
      </c>
      <c r="X83" s="23">
        <f t="shared" si="1"/>
        <v>199377</v>
      </c>
    </row>
    <row r="84" spans="1:24" ht="25.5" x14ac:dyDescent="0.25">
      <c r="A84" s="8"/>
      <c r="B84" s="9" t="s">
        <v>37</v>
      </c>
      <c r="C84" s="9" t="s">
        <v>246</v>
      </c>
      <c r="D84" s="9" t="s">
        <v>250</v>
      </c>
      <c r="E84" s="9" t="s">
        <v>251</v>
      </c>
      <c r="F84" s="9" t="s">
        <v>236</v>
      </c>
      <c r="G84" s="2"/>
      <c r="H84" s="9" t="s">
        <v>236</v>
      </c>
      <c r="I84" s="9" t="s">
        <v>252</v>
      </c>
      <c r="J84" s="10" t="s">
        <v>43</v>
      </c>
      <c r="K84" s="11" t="s">
        <v>44</v>
      </c>
      <c r="L84" s="8"/>
      <c r="M84" s="8"/>
      <c r="N84" s="12">
        <v>199377</v>
      </c>
      <c r="O84" s="12">
        <v>199377</v>
      </c>
      <c r="P84" s="8"/>
      <c r="Q84" s="8"/>
      <c r="R84" s="8"/>
      <c r="S84" s="8"/>
      <c r="T84" s="8"/>
      <c r="U84" s="8"/>
      <c r="V84" s="12">
        <v>199377</v>
      </c>
      <c r="W84" s="21">
        <v>199377</v>
      </c>
      <c r="X84" s="23">
        <f t="shared" si="1"/>
        <v>199377</v>
      </c>
    </row>
    <row r="85" spans="1:24" ht="25.5" x14ac:dyDescent="0.25">
      <c r="A85" s="8"/>
      <c r="B85" s="9" t="s">
        <v>37</v>
      </c>
      <c r="C85" s="9" t="s">
        <v>246</v>
      </c>
      <c r="D85" s="9" t="s">
        <v>253</v>
      </c>
      <c r="E85" s="9" t="s">
        <v>254</v>
      </c>
      <c r="F85" s="9" t="s">
        <v>236</v>
      </c>
      <c r="G85" s="2"/>
      <c r="H85" s="9" t="s">
        <v>236</v>
      </c>
      <c r="I85" s="9" t="s">
        <v>255</v>
      </c>
      <c r="J85" s="10" t="s">
        <v>43</v>
      </c>
      <c r="K85" s="11" t="s">
        <v>256</v>
      </c>
      <c r="L85" s="8"/>
      <c r="M85" s="8"/>
      <c r="N85" s="12">
        <v>199377</v>
      </c>
      <c r="O85" s="12">
        <v>199377</v>
      </c>
      <c r="P85" s="8"/>
      <c r="Q85" s="8"/>
      <c r="R85" s="8"/>
      <c r="S85" s="8"/>
      <c r="T85" s="8"/>
      <c r="U85" s="8"/>
      <c r="V85" s="12">
        <v>199377</v>
      </c>
      <c r="W85" s="21">
        <v>199377</v>
      </c>
      <c r="X85" s="23">
        <f t="shared" si="1"/>
        <v>199377</v>
      </c>
    </row>
    <row r="86" spans="1:24" ht="25.5" x14ac:dyDescent="0.25">
      <c r="A86" s="8"/>
      <c r="B86" s="9" t="s">
        <v>37</v>
      </c>
      <c r="C86" s="9" t="s">
        <v>246</v>
      </c>
      <c r="D86" s="9" t="s">
        <v>257</v>
      </c>
      <c r="E86" s="9" t="s">
        <v>258</v>
      </c>
      <c r="F86" s="9" t="s">
        <v>236</v>
      </c>
      <c r="G86" s="2"/>
      <c r="H86" s="9" t="s">
        <v>236</v>
      </c>
      <c r="I86" s="9" t="s">
        <v>259</v>
      </c>
      <c r="J86" s="10" t="s">
        <v>43</v>
      </c>
      <c r="K86" s="11" t="s">
        <v>44</v>
      </c>
      <c r="L86" s="8"/>
      <c r="M86" s="8"/>
      <c r="N86" s="12">
        <v>249221</v>
      </c>
      <c r="O86" s="12">
        <v>249221</v>
      </c>
      <c r="P86" s="8"/>
      <c r="Q86" s="8"/>
      <c r="R86" s="8"/>
      <c r="S86" s="8"/>
      <c r="T86" s="8"/>
      <c r="U86" s="8"/>
      <c r="V86" s="12">
        <v>249221</v>
      </c>
      <c r="W86" s="21">
        <v>249221</v>
      </c>
      <c r="X86" s="23">
        <f t="shared" si="1"/>
        <v>249221</v>
      </c>
    </row>
    <row r="87" spans="1:24" ht="25.5" x14ac:dyDescent="0.25">
      <c r="A87" s="8"/>
      <c r="B87" s="9" t="s">
        <v>37</v>
      </c>
      <c r="C87" s="9" t="s">
        <v>260</v>
      </c>
      <c r="D87" s="9" t="s">
        <v>261</v>
      </c>
      <c r="E87" s="9" t="s">
        <v>262</v>
      </c>
      <c r="F87" s="9" t="s">
        <v>246</v>
      </c>
      <c r="G87" s="2"/>
      <c r="H87" s="9" t="s">
        <v>246</v>
      </c>
      <c r="I87" s="9" t="s">
        <v>263</v>
      </c>
      <c r="J87" s="10" t="s">
        <v>43</v>
      </c>
      <c r="K87" s="11" t="s">
        <v>44</v>
      </c>
      <c r="L87" s="8"/>
      <c r="M87" s="8"/>
      <c r="N87" s="12">
        <v>224299</v>
      </c>
      <c r="O87" s="12">
        <v>224299</v>
      </c>
      <c r="P87" s="8"/>
      <c r="Q87" s="8"/>
      <c r="R87" s="8"/>
      <c r="S87" s="8"/>
      <c r="T87" s="8"/>
      <c r="U87" s="8"/>
      <c r="V87" s="12">
        <v>224299</v>
      </c>
      <c r="W87" s="21">
        <v>224299</v>
      </c>
      <c r="X87" s="23">
        <f t="shared" si="1"/>
        <v>224299</v>
      </c>
    </row>
    <row r="88" spans="1:24" ht="25.5" x14ac:dyDescent="0.25">
      <c r="A88" s="8"/>
      <c r="B88" s="9" t="s">
        <v>37</v>
      </c>
      <c r="C88" s="9" t="s">
        <v>260</v>
      </c>
      <c r="D88" s="9" t="s">
        <v>264</v>
      </c>
      <c r="E88" s="9" t="s">
        <v>265</v>
      </c>
      <c r="F88" s="9" t="s">
        <v>246</v>
      </c>
      <c r="G88" s="2"/>
      <c r="H88" s="9" t="s">
        <v>246</v>
      </c>
      <c r="I88" s="9" t="s">
        <v>266</v>
      </c>
      <c r="J88" s="10" t="s">
        <v>43</v>
      </c>
      <c r="K88" s="11" t="s">
        <v>44</v>
      </c>
      <c r="L88" s="8"/>
      <c r="M88" s="8"/>
      <c r="N88" s="12">
        <v>199377</v>
      </c>
      <c r="O88" s="12">
        <v>199377</v>
      </c>
      <c r="P88" s="8"/>
      <c r="Q88" s="8"/>
      <c r="R88" s="8"/>
      <c r="S88" s="8"/>
      <c r="T88" s="8"/>
      <c r="U88" s="8"/>
      <c r="V88" s="12">
        <v>199377</v>
      </c>
      <c r="W88" s="21">
        <v>199377</v>
      </c>
      <c r="X88" s="23">
        <f t="shared" si="1"/>
        <v>199377</v>
      </c>
    </row>
    <row r="89" spans="1:24" ht="25.5" x14ac:dyDescent="0.25">
      <c r="A89" s="8"/>
      <c r="B89" s="9" t="s">
        <v>37</v>
      </c>
      <c r="C89" s="9" t="s">
        <v>260</v>
      </c>
      <c r="D89" s="9" t="s">
        <v>267</v>
      </c>
      <c r="E89" s="9" t="s">
        <v>268</v>
      </c>
      <c r="F89" s="9" t="s">
        <v>246</v>
      </c>
      <c r="G89" s="2"/>
      <c r="H89" s="9" t="s">
        <v>246</v>
      </c>
      <c r="I89" s="9" t="s">
        <v>269</v>
      </c>
      <c r="J89" s="10" t="s">
        <v>43</v>
      </c>
      <c r="K89" s="11" t="s">
        <v>44</v>
      </c>
      <c r="L89" s="8"/>
      <c r="M89" s="8"/>
      <c r="N89" s="12">
        <v>199377</v>
      </c>
      <c r="O89" s="12">
        <v>199377</v>
      </c>
      <c r="P89" s="8"/>
      <c r="Q89" s="8"/>
      <c r="R89" s="8"/>
      <c r="S89" s="8"/>
      <c r="T89" s="8"/>
      <c r="U89" s="8"/>
      <c r="V89" s="12">
        <v>199377</v>
      </c>
      <c r="W89" s="21">
        <v>199377</v>
      </c>
      <c r="X89" s="23">
        <f t="shared" si="1"/>
        <v>199377</v>
      </c>
    </row>
    <row r="90" spans="1:24" ht="25.5" x14ac:dyDescent="0.25">
      <c r="A90" s="8"/>
      <c r="B90" s="9" t="s">
        <v>37</v>
      </c>
      <c r="C90" s="9" t="s">
        <v>260</v>
      </c>
      <c r="D90" s="9" t="s">
        <v>270</v>
      </c>
      <c r="E90" s="9" t="s">
        <v>271</v>
      </c>
      <c r="F90" s="9" t="s">
        <v>246</v>
      </c>
      <c r="G90" s="2"/>
      <c r="H90" s="9" t="s">
        <v>246</v>
      </c>
      <c r="I90" s="9" t="s">
        <v>272</v>
      </c>
      <c r="J90" s="10" t="s">
        <v>43</v>
      </c>
      <c r="K90" s="11" t="s">
        <v>44</v>
      </c>
      <c r="L90" s="8"/>
      <c r="M90" s="8"/>
      <c r="N90" s="12">
        <v>249221</v>
      </c>
      <c r="O90" s="12">
        <v>249221</v>
      </c>
      <c r="P90" s="8"/>
      <c r="Q90" s="8"/>
      <c r="R90" s="8"/>
      <c r="S90" s="8"/>
      <c r="T90" s="8"/>
      <c r="U90" s="8"/>
      <c r="V90" s="12">
        <v>249221</v>
      </c>
      <c r="W90" s="21">
        <v>249221</v>
      </c>
      <c r="X90" s="23">
        <f t="shared" si="1"/>
        <v>249221</v>
      </c>
    </row>
    <row r="91" spans="1:24" ht="25.5" x14ac:dyDescent="0.25">
      <c r="A91" s="8"/>
      <c r="B91" s="9" t="s">
        <v>37</v>
      </c>
      <c r="C91" s="9" t="s">
        <v>260</v>
      </c>
      <c r="D91" s="9" t="s">
        <v>273</v>
      </c>
      <c r="E91" s="9" t="s">
        <v>274</v>
      </c>
      <c r="F91" s="9" t="s">
        <v>246</v>
      </c>
      <c r="G91" s="2"/>
      <c r="H91" s="9" t="s">
        <v>246</v>
      </c>
      <c r="I91" s="9" t="s">
        <v>275</v>
      </c>
      <c r="J91" s="10" t="s">
        <v>43</v>
      </c>
      <c r="K91" s="11" t="s">
        <v>44</v>
      </c>
      <c r="L91" s="8"/>
      <c r="M91" s="8"/>
      <c r="N91" s="12">
        <v>249221</v>
      </c>
      <c r="O91" s="12">
        <v>249221</v>
      </c>
      <c r="P91" s="8"/>
      <c r="Q91" s="8"/>
      <c r="R91" s="8"/>
      <c r="S91" s="8"/>
      <c r="T91" s="8"/>
      <c r="U91" s="8"/>
      <c r="V91" s="12">
        <v>249221</v>
      </c>
      <c r="W91" s="21">
        <v>249221</v>
      </c>
      <c r="X91" s="23">
        <f t="shared" si="1"/>
        <v>249221</v>
      </c>
    </row>
    <row r="92" spans="1:24" ht="25.5" x14ac:dyDescent="0.25">
      <c r="A92" s="8"/>
      <c r="B92" s="9" t="s">
        <v>37</v>
      </c>
      <c r="C92" s="9" t="s">
        <v>276</v>
      </c>
      <c r="D92" s="9" t="s">
        <v>277</v>
      </c>
      <c r="E92" s="9" t="s">
        <v>278</v>
      </c>
      <c r="F92" s="9" t="s">
        <v>246</v>
      </c>
      <c r="G92" s="2"/>
      <c r="H92" s="9" t="s">
        <v>246</v>
      </c>
      <c r="I92" s="9" t="s">
        <v>279</v>
      </c>
      <c r="J92" s="10" t="s">
        <v>43</v>
      </c>
      <c r="K92" s="11" t="s">
        <v>44</v>
      </c>
      <c r="L92" s="8"/>
      <c r="M92" s="8"/>
      <c r="N92" s="12">
        <v>199377</v>
      </c>
      <c r="O92" s="12">
        <v>199377</v>
      </c>
      <c r="P92" s="8"/>
      <c r="Q92" s="8"/>
      <c r="R92" s="8"/>
      <c r="S92" s="8"/>
      <c r="T92" s="8"/>
      <c r="U92" s="8"/>
      <c r="V92" s="12">
        <v>199377</v>
      </c>
      <c r="W92" s="21">
        <v>199377</v>
      </c>
      <c r="X92" s="23">
        <f t="shared" si="1"/>
        <v>199377</v>
      </c>
    </row>
    <row r="93" spans="1:24" ht="25.5" x14ac:dyDescent="0.25">
      <c r="A93" s="8"/>
      <c r="B93" s="9" t="s">
        <v>37</v>
      </c>
      <c r="C93" s="9" t="s">
        <v>276</v>
      </c>
      <c r="D93" s="9" t="s">
        <v>280</v>
      </c>
      <c r="E93" s="9" t="s">
        <v>281</v>
      </c>
      <c r="F93" s="9" t="s">
        <v>246</v>
      </c>
      <c r="G93" s="2"/>
      <c r="H93" s="9" t="s">
        <v>246</v>
      </c>
      <c r="I93" s="9" t="s">
        <v>282</v>
      </c>
      <c r="J93" s="10" t="s">
        <v>43</v>
      </c>
      <c r="K93" s="11" t="s">
        <v>44</v>
      </c>
      <c r="L93" s="8"/>
      <c r="M93" s="8"/>
      <c r="N93" s="12">
        <v>249221</v>
      </c>
      <c r="O93" s="12">
        <v>249221</v>
      </c>
      <c r="P93" s="8"/>
      <c r="Q93" s="8"/>
      <c r="R93" s="8"/>
      <c r="S93" s="8"/>
      <c r="T93" s="8"/>
      <c r="U93" s="8"/>
      <c r="V93" s="12">
        <v>249221</v>
      </c>
      <c r="W93" s="21">
        <v>249221</v>
      </c>
      <c r="X93" s="23">
        <f t="shared" si="1"/>
        <v>249221</v>
      </c>
    </row>
    <row r="94" spans="1:24" ht="25.5" x14ac:dyDescent="0.25">
      <c r="A94" s="8"/>
      <c r="B94" s="9" t="s">
        <v>37</v>
      </c>
      <c r="C94" s="9" t="s">
        <v>283</v>
      </c>
      <c r="D94" s="9" t="s">
        <v>284</v>
      </c>
      <c r="E94" s="9" t="s">
        <v>285</v>
      </c>
      <c r="F94" s="9" t="s">
        <v>246</v>
      </c>
      <c r="G94" s="2"/>
      <c r="H94" s="9" t="s">
        <v>246</v>
      </c>
      <c r="I94" s="9" t="s">
        <v>286</v>
      </c>
      <c r="J94" s="10" t="s">
        <v>43</v>
      </c>
      <c r="K94" s="11" t="s">
        <v>44</v>
      </c>
      <c r="L94" s="8"/>
      <c r="M94" s="8"/>
      <c r="N94" s="12">
        <v>199377</v>
      </c>
      <c r="O94" s="12">
        <v>199377</v>
      </c>
      <c r="P94" s="8"/>
      <c r="Q94" s="8"/>
      <c r="R94" s="8"/>
      <c r="S94" s="8"/>
      <c r="T94" s="8"/>
      <c r="U94" s="8"/>
      <c r="V94" s="12">
        <v>199377</v>
      </c>
      <c r="W94" s="21">
        <v>199377</v>
      </c>
      <c r="X94" s="23">
        <f t="shared" si="1"/>
        <v>199377</v>
      </c>
    </row>
    <row r="95" spans="1:24" ht="25.5" x14ac:dyDescent="0.25">
      <c r="A95" s="8"/>
      <c r="B95" s="9" t="s">
        <v>37</v>
      </c>
      <c r="C95" s="9" t="s">
        <v>283</v>
      </c>
      <c r="D95" s="9" t="s">
        <v>287</v>
      </c>
      <c r="E95" s="9" t="s">
        <v>288</v>
      </c>
      <c r="F95" s="9" t="s">
        <v>246</v>
      </c>
      <c r="G95" s="2"/>
      <c r="H95" s="9" t="s">
        <v>246</v>
      </c>
      <c r="I95" s="9" t="s">
        <v>289</v>
      </c>
      <c r="J95" s="10" t="s">
        <v>43</v>
      </c>
      <c r="K95" s="11" t="s">
        <v>44</v>
      </c>
      <c r="L95" s="8"/>
      <c r="M95" s="8"/>
      <c r="N95" s="12">
        <v>249221</v>
      </c>
      <c r="O95" s="12">
        <v>249221</v>
      </c>
      <c r="P95" s="8"/>
      <c r="Q95" s="8"/>
      <c r="R95" s="8"/>
      <c r="S95" s="8"/>
      <c r="T95" s="8"/>
      <c r="U95" s="8"/>
      <c r="V95" s="12">
        <v>249221</v>
      </c>
      <c r="W95" s="21">
        <v>249221</v>
      </c>
      <c r="X95" s="23">
        <f t="shared" si="1"/>
        <v>249221</v>
      </c>
    </row>
    <row r="96" spans="1:24" ht="25.5" x14ac:dyDescent="0.25">
      <c r="A96" s="8"/>
      <c r="B96" s="9" t="s">
        <v>37</v>
      </c>
      <c r="C96" s="9" t="s">
        <v>290</v>
      </c>
      <c r="D96" s="9" t="s">
        <v>291</v>
      </c>
      <c r="E96" s="9" t="s">
        <v>292</v>
      </c>
      <c r="F96" s="9" t="s">
        <v>202</v>
      </c>
      <c r="G96" s="2"/>
      <c r="H96" s="9" t="s">
        <v>202</v>
      </c>
      <c r="I96" s="9" t="s">
        <v>293</v>
      </c>
      <c r="J96" s="10" t="s">
        <v>43</v>
      </c>
      <c r="K96" s="11" t="s">
        <v>44</v>
      </c>
      <c r="L96" s="8"/>
      <c r="M96" s="8"/>
      <c r="N96" s="12">
        <v>199377</v>
      </c>
      <c r="O96" s="12">
        <v>199377</v>
      </c>
      <c r="P96" s="8"/>
      <c r="Q96" s="8"/>
      <c r="R96" s="8"/>
      <c r="S96" s="8"/>
      <c r="T96" s="8"/>
      <c r="U96" s="8"/>
      <c r="V96" s="12">
        <v>199377</v>
      </c>
      <c r="W96" s="21">
        <v>199377</v>
      </c>
      <c r="X96" s="23">
        <f t="shared" si="1"/>
        <v>199377</v>
      </c>
    </row>
    <row r="97" spans="1:24" ht="25.5" x14ac:dyDescent="0.25">
      <c r="A97" s="8"/>
      <c r="B97" s="9" t="s">
        <v>37</v>
      </c>
      <c r="C97" s="9" t="s">
        <v>290</v>
      </c>
      <c r="D97" s="9" t="s">
        <v>294</v>
      </c>
      <c r="E97" s="9" t="s">
        <v>295</v>
      </c>
      <c r="F97" s="9" t="s">
        <v>236</v>
      </c>
      <c r="G97" s="2"/>
      <c r="H97" s="9" t="s">
        <v>236</v>
      </c>
      <c r="I97" s="9" t="s">
        <v>296</v>
      </c>
      <c r="J97" s="10" t="s">
        <v>43</v>
      </c>
      <c r="K97" s="11" t="s">
        <v>44</v>
      </c>
      <c r="L97" s="8"/>
      <c r="M97" s="8"/>
      <c r="N97" s="12">
        <v>299065</v>
      </c>
      <c r="O97" s="12">
        <v>299065</v>
      </c>
      <c r="P97" s="8"/>
      <c r="Q97" s="8"/>
      <c r="R97" s="8"/>
      <c r="S97" s="8"/>
      <c r="T97" s="8"/>
      <c r="U97" s="8"/>
      <c r="V97" s="12">
        <v>299065</v>
      </c>
      <c r="W97" s="21">
        <v>299065</v>
      </c>
      <c r="X97" s="23">
        <f t="shared" si="1"/>
        <v>299065</v>
      </c>
    </row>
    <row r="98" spans="1:24" ht="25.5" x14ac:dyDescent="0.25">
      <c r="A98" s="8"/>
      <c r="B98" s="9" t="s">
        <v>37</v>
      </c>
      <c r="C98" s="9" t="s">
        <v>290</v>
      </c>
      <c r="D98" s="9" t="s">
        <v>297</v>
      </c>
      <c r="E98" s="9" t="s">
        <v>298</v>
      </c>
      <c r="F98" s="9" t="s">
        <v>283</v>
      </c>
      <c r="G98" s="2"/>
      <c r="H98" s="9" t="s">
        <v>283</v>
      </c>
      <c r="I98" s="9" t="s">
        <v>299</v>
      </c>
      <c r="J98" s="10" t="s">
        <v>43</v>
      </c>
      <c r="K98" s="11" t="s">
        <v>44</v>
      </c>
      <c r="L98" s="8"/>
      <c r="M98" s="8"/>
      <c r="N98" s="12">
        <v>249221</v>
      </c>
      <c r="O98" s="12">
        <v>249221</v>
      </c>
      <c r="P98" s="8"/>
      <c r="Q98" s="8"/>
      <c r="R98" s="8"/>
      <c r="S98" s="8"/>
      <c r="T98" s="8"/>
      <c r="U98" s="8"/>
      <c r="V98" s="12">
        <v>249221</v>
      </c>
      <c r="W98" s="21">
        <v>249221</v>
      </c>
      <c r="X98" s="23">
        <f t="shared" si="1"/>
        <v>249221</v>
      </c>
    </row>
    <row r="99" spans="1:24" ht="25.5" x14ac:dyDescent="0.25">
      <c r="A99" s="8"/>
      <c r="B99" s="9" t="s">
        <v>37</v>
      </c>
      <c r="C99" s="9" t="s">
        <v>290</v>
      </c>
      <c r="D99" s="9" t="s">
        <v>300</v>
      </c>
      <c r="E99" s="9" t="s">
        <v>301</v>
      </c>
      <c r="F99" s="9" t="s">
        <v>283</v>
      </c>
      <c r="G99" s="2"/>
      <c r="H99" s="9" t="s">
        <v>283</v>
      </c>
      <c r="I99" s="9" t="s">
        <v>302</v>
      </c>
      <c r="J99" s="10" t="s">
        <v>43</v>
      </c>
      <c r="K99" s="11" t="s">
        <v>44</v>
      </c>
      <c r="L99" s="8"/>
      <c r="M99" s="8"/>
      <c r="N99" s="12">
        <v>199377</v>
      </c>
      <c r="O99" s="12">
        <v>199377</v>
      </c>
      <c r="P99" s="8"/>
      <c r="Q99" s="8"/>
      <c r="R99" s="8"/>
      <c r="S99" s="8"/>
      <c r="T99" s="8"/>
      <c r="U99" s="8"/>
      <c r="V99" s="12">
        <v>199377</v>
      </c>
      <c r="W99" s="21">
        <v>199377</v>
      </c>
      <c r="X99" s="23">
        <f t="shared" si="1"/>
        <v>199377</v>
      </c>
    </row>
    <row r="100" spans="1:24" ht="25.5" x14ac:dyDescent="0.25">
      <c r="A100" s="8"/>
      <c r="B100" s="9" t="s">
        <v>37</v>
      </c>
      <c r="C100" s="9" t="s">
        <v>303</v>
      </c>
      <c r="D100" s="9" t="s">
        <v>304</v>
      </c>
      <c r="E100" s="9" t="s">
        <v>305</v>
      </c>
      <c r="F100" s="9" t="s">
        <v>283</v>
      </c>
      <c r="G100" s="2"/>
      <c r="H100" s="9" t="s">
        <v>283</v>
      </c>
      <c r="I100" s="9" t="s">
        <v>306</v>
      </c>
      <c r="J100" s="10" t="s">
        <v>43</v>
      </c>
      <c r="K100" s="11" t="s">
        <v>44</v>
      </c>
      <c r="L100" s="8"/>
      <c r="M100" s="8"/>
      <c r="N100" s="12">
        <v>249221</v>
      </c>
      <c r="O100" s="12">
        <v>249221</v>
      </c>
      <c r="P100" s="8"/>
      <c r="Q100" s="8"/>
      <c r="R100" s="8"/>
      <c r="S100" s="8"/>
      <c r="T100" s="8"/>
      <c r="U100" s="8"/>
      <c r="V100" s="12">
        <v>249221</v>
      </c>
      <c r="W100" s="21">
        <v>249221</v>
      </c>
      <c r="X100" s="23">
        <f t="shared" si="1"/>
        <v>249221</v>
      </c>
    </row>
    <row r="101" spans="1:24" ht="25.5" x14ac:dyDescent="0.25">
      <c r="A101" s="8"/>
      <c r="B101" s="9" t="s">
        <v>37</v>
      </c>
      <c r="C101" s="9" t="s">
        <v>303</v>
      </c>
      <c r="D101" s="9" t="s">
        <v>307</v>
      </c>
      <c r="E101" s="9" t="s">
        <v>308</v>
      </c>
      <c r="F101" s="9" t="s">
        <v>283</v>
      </c>
      <c r="G101" s="2"/>
      <c r="H101" s="9" t="s">
        <v>283</v>
      </c>
      <c r="I101" s="9" t="s">
        <v>309</v>
      </c>
      <c r="J101" s="10" t="s">
        <v>43</v>
      </c>
      <c r="K101" s="11" t="s">
        <v>310</v>
      </c>
      <c r="L101" s="8"/>
      <c r="M101" s="8"/>
      <c r="N101" s="12">
        <v>1246104</v>
      </c>
      <c r="O101" s="12">
        <v>1246104</v>
      </c>
      <c r="P101" s="8"/>
      <c r="Q101" s="8"/>
      <c r="R101" s="8"/>
      <c r="S101" s="8"/>
      <c r="T101" s="8"/>
      <c r="U101" s="8"/>
      <c r="V101" s="12">
        <v>1246104</v>
      </c>
      <c r="W101" s="21">
        <v>1246104</v>
      </c>
      <c r="X101" s="23">
        <f t="shared" si="1"/>
        <v>1246104</v>
      </c>
    </row>
    <row r="102" spans="1:24" ht="25.5" x14ac:dyDescent="0.25">
      <c r="A102" s="8"/>
      <c r="B102" s="9" t="s">
        <v>37</v>
      </c>
      <c r="C102" s="9" t="s">
        <v>303</v>
      </c>
      <c r="D102" s="9" t="s">
        <v>311</v>
      </c>
      <c r="E102" s="9" t="s">
        <v>312</v>
      </c>
      <c r="F102" s="9" t="s">
        <v>283</v>
      </c>
      <c r="G102" s="2"/>
      <c r="H102" s="9" t="s">
        <v>283</v>
      </c>
      <c r="I102" s="9" t="s">
        <v>313</v>
      </c>
      <c r="J102" s="10" t="s">
        <v>43</v>
      </c>
      <c r="K102" s="11" t="s">
        <v>44</v>
      </c>
      <c r="L102" s="8"/>
      <c r="M102" s="8"/>
      <c r="N102" s="12">
        <v>249221</v>
      </c>
      <c r="O102" s="12">
        <v>249221</v>
      </c>
      <c r="P102" s="8"/>
      <c r="Q102" s="8"/>
      <c r="R102" s="8"/>
      <c r="S102" s="8"/>
      <c r="T102" s="8"/>
      <c r="U102" s="8"/>
      <c r="V102" s="12">
        <v>249221</v>
      </c>
      <c r="W102" s="21">
        <v>249221</v>
      </c>
      <c r="X102" s="23">
        <f t="shared" si="1"/>
        <v>249221</v>
      </c>
    </row>
    <row r="103" spans="1:24" ht="25.5" x14ac:dyDescent="0.25">
      <c r="A103" s="8"/>
      <c r="B103" s="9" t="s">
        <v>37</v>
      </c>
      <c r="C103" s="9" t="s">
        <v>303</v>
      </c>
      <c r="D103" s="9" t="s">
        <v>314</v>
      </c>
      <c r="E103" s="9" t="s">
        <v>315</v>
      </c>
      <c r="F103" s="9" t="s">
        <v>290</v>
      </c>
      <c r="G103" s="2"/>
      <c r="H103" s="9" t="s">
        <v>290</v>
      </c>
      <c r="I103" s="9" t="s">
        <v>316</v>
      </c>
      <c r="J103" s="10" t="s">
        <v>43</v>
      </c>
      <c r="K103" s="11" t="s">
        <v>44</v>
      </c>
      <c r="L103" s="8"/>
      <c r="M103" s="8"/>
      <c r="N103" s="12">
        <v>373831</v>
      </c>
      <c r="O103" s="12">
        <v>373831</v>
      </c>
      <c r="P103" s="8"/>
      <c r="Q103" s="8"/>
      <c r="R103" s="8"/>
      <c r="S103" s="8"/>
      <c r="T103" s="8"/>
      <c r="U103" s="8"/>
      <c r="V103" s="12">
        <v>373831</v>
      </c>
      <c r="W103" s="21">
        <v>373831</v>
      </c>
      <c r="X103" s="23">
        <f t="shared" si="1"/>
        <v>373831</v>
      </c>
    </row>
    <row r="104" spans="1:24" ht="25.5" x14ac:dyDescent="0.25">
      <c r="A104" s="8"/>
      <c r="B104" s="9" t="s">
        <v>37</v>
      </c>
      <c r="C104" s="9" t="s">
        <v>303</v>
      </c>
      <c r="D104" s="9" t="s">
        <v>317</v>
      </c>
      <c r="E104" s="9" t="s">
        <v>318</v>
      </c>
      <c r="F104" s="9" t="s">
        <v>290</v>
      </c>
      <c r="G104" s="2"/>
      <c r="H104" s="9" t="s">
        <v>290</v>
      </c>
      <c r="I104" s="9" t="s">
        <v>319</v>
      </c>
      <c r="J104" s="10" t="s">
        <v>43</v>
      </c>
      <c r="K104" s="11" t="s">
        <v>44</v>
      </c>
      <c r="L104" s="8"/>
      <c r="M104" s="8"/>
      <c r="N104" s="12">
        <v>199377</v>
      </c>
      <c r="O104" s="12">
        <v>199377</v>
      </c>
      <c r="P104" s="8"/>
      <c r="Q104" s="8"/>
      <c r="R104" s="8"/>
      <c r="S104" s="8"/>
      <c r="T104" s="8"/>
      <c r="U104" s="8"/>
      <c r="V104" s="12">
        <v>199377</v>
      </c>
      <c r="W104" s="21">
        <v>199377</v>
      </c>
      <c r="X104" s="23">
        <f t="shared" si="1"/>
        <v>199377</v>
      </c>
    </row>
    <row r="105" spans="1:24" ht="25.5" x14ac:dyDescent="0.25">
      <c r="A105" s="8"/>
      <c r="B105" s="9" t="s">
        <v>37</v>
      </c>
      <c r="C105" s="9" t="s">
        <v>320</v>
      </c>
      <c r="D105" s="9" t="s">
        <v>321</v>
      </c>
      <c r="E105" s="9" t="s">
        <v>322</v>
      </c>
      <c r="F105" s="9" t="s">
        <v>290</v>
      </c>
      <c r="G105" s="2"/>
      <c r="H105" s="9" t="s">
        <v>290</v>
      </c>
      <c r="I105" s="9" t="s">
        <v>323</v>
      </c>
      <c r="J105" s="10" t="s">
        <v>43</v>
      </c>
      <c r="K105" s="11" t="s">
        <v>44</v>
      </c>
      <c r="L105" s="8"/>
      <c r="M105" s="8"/>
      <c r="N105" s="12">
        <v>249221</v>
      </c>
      <c r="O105" s="12">
        <v>249221</v>
      </c>
      <c r="P105" s="8"/>
      <c r="Q105" s="8"/>
      <c r="R105" s="8"/>
      <c r="S105" s="8"/>
      <c r="T105" s="8"/>
      <c r="U105" s="8"/>
      <c r="V105" s="12">
        <v>249221</v>
      </c>
      <c r="W105" s="21">
        <v>249221</v>
      </c>
      <c r="X105" s="23">
        <f t="shared" si="1"/>
        <v>249221</v>
      </c>
    </row>
    <row r="106" spans="1:24" ht="25.5" x14ac:dyDescent="0.25">
      <c r="A106" s="8"/>
      <c r="B106" s="9" t="s">
        <v>37</v>
      </c>
      <c r="C106" s="9" t="s">
        <v>320</v>
      </c>
      <c r="D106" s="9" t="s">
        <v>324</v>
      </c>
      <c r="E106" s="9" t="s">
        <v>325</v>
      </c>
      <c r="F106" s="9" t="s">
        <v>303</v>
      </c>
      <c r="G106" s="2"/>
      <c r="H106" s="9" t="s">
        <v>303</v>
      </c>
      <c r="I106" s="9" t="s">
        <v>326</v>
      </c>
      <c r="J106" s="10" t="s">
        <v>43</v>
      </c>
      <c r="K106" s="11" t="s">
        <v>44</v>
      </c>
      <c r="L106" s="8"/>
      <c r="M106" s="8"/>
      <c r="N106" s="12">
        <v>199377</v>
      </c>
      <c r="O106" s="12">
        <v>199377</v>
      </c>
      <c r="P106" s="8"/>
      <c r="Q106" s="8"/>
      <c r="R106" s="8"/>
      <c r="S106" s="8"/>
      <c r="T106" s="8"/>
      <c r="U106" s="8"/>
      <c r="V106" s="12">
        <v>199377</v>
      </c>
      <c r="W106" s="21">
        <v>199377</v>
      </c>
      <c r="X106" s="23">
        <f t="shared" si="1"/>
        <v>199377</v>
      </c>
    </row>
    <row r="107" spans="1:24" ht="25.5" x14ac:dyDescent="0.25">
      <c r="A107" s="8"/>
      <c r="B107" s="9" t="s">
        <v>37</v>
      </c>
      <c r="C107" s="9" t="s">
        <v>320</v>
      </c>
      <c r="D107" s="9" t="s">
        <v>327</v>
      </c>
      <c r="E107" s="9" t="s">
        <v>328</v>
      </c>
      <c r="F107" s="9" t="s">
        <v>303</v>
      </c>
      <c r="G107" s="2"/>
      <c r="H107" s="9" t="s">
        <v>303</v>
      </c>
      <c r="I107" s="9" t="s">
        <v>329</v>
      </c>
      <c r="J107" s="10" t="s">
        <v>43</v>
      </c>
      <c r="K107" s="11" t="s">
        <v>44</v>
      </c>
      <c r="L107" s="8"/>
      <c r="M107" s="8"/>
      <c r="N107" s="12">
        <v>199377</v>
      </c>
      <c r="O107" s="12">
        <v>199377</v>
      </c>
      <c r="P107" s="8"/>
      <c r="Q107" s="8"/>
      <c r="R107" s="8"/>
      <c r="S107" s="8"/>
      <c r="T107" s="8"/>
      <c r="U107" s="8"/>
      <c r="V107" s="12">
        <v>199377</v>
      </c>
      <c r="W107" s="21">
        <v>199377</v>
      </c>
      <c r="X107" s="23">
        <f t="shared" si="1"/>
        <v>199377</v>
      </c>
    </row>
    <row r="108" spans="1:24" ht="25.5" x14ac:dyDescent="0.25">
      <c r="A108" s="8"/>
      <c r="B108" s="9" t="s">
        <v>37</v>
      </c>
      <c r="C108" s="9" t="s">
        <v>320</v>
      </c>
      <c r="D108" s="9" t="s">
        <v>330</v>
      </c>
      <c r="E108" s="9" t="s">
        <v>331</v>
      </c>
      <c r="F108" s="9" t="s">
        <v>303</v>
      </c>
      <c r="G108" s="2"/>
      <c r="H108" s="9" t="s">
        <v>303</v>
      </c>
      <c r="I108" s="9" t="s">
        <v>332</v>
      </c>
      <c r="J108" s="10" t="s">
        <v>43</v>
      </c>
      <c r="K108" s="11" t="s">
        <v>44</v>
      </c>
      <c r="L108" s="8"/>
      <c r="M108" s="8"/>
      <c r="N108" s="12">
        <v>199377</v>
      </c>
      <c r="O108" s="12">
        <v>199377</v>
      </c>
      <c r="P108" s="8"/>
      <c r="Q108" s="8"/>
      <c r="R108" s="8"/>
      <c r="S108" s="8"/>
      <c r="T108" s="8"/>
      <c r="U108" s="8"/>
      <c r="V108" s="12">
        <v>199377</v>
      </c>
      <c r="W108" s="21">
        <v>199377</v>
      </c>
      <c r="X108" s="23">
        <f t="shared" si="1"/>
        <v>199377</v>
      </c>
    </row>
    <row r="109" spans="1:24" ht="25.5" x14ac:dyDescent="0.25">
      <c r="A109" s="8"/>
      <c r="B109" s="9" t="s">
        <v>37</v>
      </c>
      <c r="C109" s="9" t="s">
        <v>320</v>
      </c>
      <c r="D109" s="9" t="s">
        <v>333</v>
      </c>
      <c r="E109" s="9" t="s">
        <v>334</v>
      </c>
      <c r="F109" s="9" t="s">
        <v>303</v>
      </c>
      <c r="G109" s="2"/>
      <c r="H109" s="9" t="s">
        <v>303</v>
      </c>
      <c r="I109" s="9" t="s">
        <v>335</v>
      </c>
      <c r="J109" s="10" t="s">
        <v>43</v>
      </c>
      <c r="K109" s="11" t="s">
        <v>44</v>
      </c>
      <c r="L109" s="8"/>
      <c r="M109" s="8"/>
      <c r="N109" s="12">
        <v>199377</v>
      </c>
      <c r="O109" s="12">
        <v>199377</v>
      </c>
      <c r="P109" s="8"/>
      <c r="Q109" s="8"/>
      <c r="R109" s="8"/>
      <c r="S109" s="8"/>
      <c r="T109" s="8"/>
      <c r="U109" s="8"/>
      <c r="V109" s="12">
        <v>199377</v>
      </c>
      <c r="W109" s="21">
        <v>199377</v>
      </c>
      <c r="X109" s="23">
        <f t="shared" si="1"/>
        <v>199377</v>
      </c>
    </row>
    <row r="110" spans="1:24" ht="25.5" x14ac:dyDescent="0.25">
      <c r="A110" s="8"/>
      <c r="B110" s="9" t="s">
        <v>37</v>
      </c>
      <c r="C110" s="9" t="s">
        <v>336</v>
      </c>
      <c r="D110" s="9" t="s">
        <v>337</v>
      </c>
      <c r="E110" s="9" t="s">
        <v>338</v>
      </c>
      <c r="F110" s="9" t="s">
        <v>303</v>
      </c>
      <c r="G110" s="2"/>
      <c r="H110" s="9" t="s">
        <v>303</v>
      </c>
      <c r="I110" s="9" t="s">
        <v>339</v>
      </c>
      <c r="J110" s="10" t="s">
        <v>43</v>
      </c>
      <c r="K110" s="11" t="s">
        <v>44</v>
      </c>
      <c r="L110" s="8"/>
      <c r="M110" s="8"/>
      <c r="N110" s="12">
        <v>249221</v>
      </c>
      <c r="O110" s="12">
        <v>249221</v>
      </c>
      <c r="P110" s="8"/>
      <c r="Q110" s="8"/>
      <c r="R110" s="8"/>
      <c r="S110" s="8"/>
      <c r="T110" s="8"/>
      <c r="U110" s="8"/>
      <c r="V110" s="12">
        <v>249221</v>
      </c>
      <c r="W110" s="21">
        <v>249221</v>
      </c>
      <c r="X110" s="23">
        <f t="shared" si="1"/>
        <v>249221</v>
      </c>
    </row>
    <row r="111" spans="1:24" ht="25.5" x14ac:dyDescent="0.25">
      <c r="A111" s="8"/>
      <c r="B111" s="9" t="s">
        <v>37</v>
      </c>
      <c r="C111" s="9" t="s">
        <v>336</v>
      </c>
      <c r="D111" s="9" t="s">
        <v>340</v>
      </c>
      <c r="E111" s="9" t="s">
        <v>341</v>
      </c>
      <c r="F111" s="9" t="s">
        <v>320</v>
      </c>
      <c r="G111" s="2"/>
      <c r="H111" s="9" t="s">
        <v>320</v>
      </c>
      <c r="I111" s="9" t="s">
        <v>342</v>
      </c>
      <c r="J111" s="10" t="s">
        <v>43</v>
      </c>
      <c r="K111" s="11" t="s">
        <v>44</v>
      </c>
      <c r="L111" s="8"/>
      <c r="M111" s="8"/>
      <c r="N111" s="12">
        <v>249221</v>
      </c>
      <c r="O111" s="12">
        <v>249221</v>
      </c>
      <c r="P111" s="8"/>
      <c r="Q111" s="8"/>
      <c r="R111" s="8"/>
      <c r="S111" s="8"/>
      <c r="T111" s="8"/>
      <c r="U111" s="8"/>
      <c r="V111" s="12">
        <v>249221</v>
      </c>
      <c r="W111" s="21">
        <v>249221</v>
      </c>
      <c r="X111" s="23">
        <f t="shared" si="1"/>
        <v>249221</v>
      </c>
    </row>
    <row r="112" spans="1:24" ht="25.5" x14ac:dyDescent="0.25">
      <c r="A112" s="8"/>
      <c r="B112" s="9" t="s">
        <v>37</v>
      </c>
      <c r="C112" s="9" t="s">
        <v>336</v>
      </c>
      <c r="D112" s="9" t="s">
        <v>343</v>
      </c>
      <c r="E112" s="9" t="s">
        <v>344</v>
      </c>
      <c r="F112" s="9" t="s">
        <v>320</v>
      </c>
      <c r="G112" s="2"/>
      <c r="H112" s="9" t="s">
        <v>320</v>
      </c>
      <c r="I112" s="9" t="s">
        <v>345</v>
      </c>
      <c r="J112" s="10" t="s">
        <v>43</v>
      </c>
      <c r="K112" s="11" t="s">
        <v>44</v>
      </c>
      <c r="L112" s="8"/>
      <c r="M112" s="8"/>
      <c r="N112" s="12">
        <v>199377</v>
      </c>
      <c r="O112" s="12">
        <v>199377</v>
      </c>
      <c r="P112" s="8"/>
      <c r="Q112" s="8"/>
      <c r="R112" s="8"/>
      <c r="S112" s="8"/>
      <c r="T112" s="8"/>
      <c r="U112" s="8"/>
      <c r="V112" s="12">
        <v>199377</v>
      </c>
      <c r="W112" s="21">
        <v>199377</v>
      </c>
      <c r="X112" s="23">
        <f t="shared" si="1"/>
        <v>199377</v>
      </c>
    </row>
    <row r="113" spans="1:24" ht="25.5" x14ac:dyDescent="0.25">
      <c r="A113" s="8"/>
      <c r="B113" s="9" t="s">
        <v>37</v>
      </c>
      <c r="C113" s="9" t="s">
        <v>336</v>
      </c>
      <c r="D113" s="9" t="s">
        <v>346</v>
      </c>
      <c r="E113" s="9" t="s">
        <v>347</v>
      </c>
      <c r="F113" s="9" t="s">
        <v>94</v>
      </c>
      <c r="G113" s="2"/>
      <c r="H113" s="9" t="s">
        <v>336</v>
      </c>
      <c r="I113" s="9" t="s">
        <v>348</v>
      </c>
      <c r="J113" s="10" t="s">
        <v>43</v>
      </c>
      <c r="K113" s="11" t="s">
        <v>44</v>
      </c>
      <c r="L113" s="8"/>
      <c r="M113" s="8"/>
      <c r="N113" s="12">
        <v>249221</v>
      </c>
      <c r="O113" s="12">
        <v>249221</v>
      </c>
      <c r="P113" s="8"/>
      <c r="Q113" s="8"/>
      <c r="R113" s="8"/>
      <c r="S113" s="8"/>
      <c r="T113" s="8"/>
      <c r="U113" s="8"/>
      <c r="V113" s="12">
        <v>249221</v>
      </c>
      <c r="W113" s="21">
        <v>249221</v>
      </c>
      <c r="X113" s="23">
        <f t="shared" si="1"/>
        <v>249221</v>
      </c>
    </row>
    <row r="114" spans="1:24" ht="25.5" x14ac:dyDescent="0.25">
      <c r="A114" s="8"/>
      <c r="B114" s="9" t="s">
        <v>37</v>
      </c>
      <c r="C114" s="9" t="s">
        <v>336</v>
      </c>
      <c r="D114" s="9" t="s">
        <v>349</v>
      </c>
      <c r="E114" s="9" t="s">
        <v>350</v>
      </c>
      <c r="F114" s="9" t="s">
        <v>94</v>
      </c>
      <c r="G114" s="2"/>
      <c r="H114" s="9" t="s">
        <v>336</v>
      </c>
      <c r="I114" s="9" t="s">
        <v>351</v>
      </c>
      <c r="J114" s="10" t="s">
        <v>43</v>
      </c>
      <c r="K114" s="11" t="s">
        <v>44</v>
      </c>
      <c r="L114" s="8"/>
      <c r="M114" s="8"/>
      <c r="N114" s="12">
        <v>249221</v>
      </c>
      <c r="O114" s="12">
        <v>249221</v>
      </c>
      <c r="P114" s="8"/>
      <c r="Q114" s="8"/>
      <c r="R114" s="8"/>
      <c r="S114" s="8"/>
      <c r="T114" s="8"/>
      <c r="U114" s="8"/>
      <c r="V114" s="12">
        <v>249221</v>
      </c>
      <c r="W114" s="21">
        <v>249221</v>
      </c>
      <c r="X114" s="23">
        <f t="shared" si="1"/>
        <v>249221</v>
      </c>
    </row>
    <row r="115" spans="1:24" ht="25.5" x14ac:dyDescent="0.25">
      <c r="A115" s="8"/>
      <c r="B115" s="9" t="s">
        <v>37</v>
      </c>
      <c r="C115" s="9" t="s">
        <v>336</v>
      </c>
      <c r="D115" s="9" t="s">
        <v>352</v>
      </c>
      <c r="E115" s="9" t="s">
        <v>353</v>
      </c>
      <c r="F115" s="9" t="s">
        <v>94</v>
      </c>
      <c r="G115" s="2"/>
      <c r="H115" s="9" t="s">
        <v>336</v>
      </c>
      <c r="I115" s="9" t="s">
        <v>354</v>
      </c>
      <c r="J115" s="10" t="s">
        <v>43</v>
      </c>
      <c r="K115" s="11" t="s">
        <v>44</v>
      </c>
      <c r="L115" s="8"/>
      <c r="M115" s="8"/>
      <c r="N115" s="12">
        <v>249221</v>
      </c>
      <c r="O115" s="12">
        <v>249221</v>
      </c>
      <c r="P115" s="8"/>
      <c r="Q115" s="8"/>
      <c r="R115" s="8"/>
      <c r="S115" s="8"/>
      <c r="T115" s="8"/>
      <c r="U115" s="8"/>
      <c r="V115" s="12">
        <v>249221</v>
      </c>
      <c r="W115" s="21">
        <v>249221</v>
      </c>
      <c r="X115" s="23">
        <f t="shared" si="1"/>
        <v>249221</v>
      </c>
    </row>
    <row r="116" spans="1:24" ht="25.5" x14ac:dyDescent="0.25">
      <c r="A116" s="8"/>
      <c r="B116" s="9" t="s">
        <v>37</v>
      </c>
      <c r="C116" s="9" t="s">
        <v>336</v>
      </c>
      <c r="D116" s="9" t="s">
        <v>355</v>
      </c>
      <c r="E116" s="9" t="s">
        <v>356</v>
      </c>
      <c r="F116" s="9" t="s">
        <v>94</v>
      </c>
      <c r="G116" s="2"/>
      <c r="H116" s="9" t="s">
        <v>336</v>
      </c>
      <c r="I116" s="9" t="s">
        <v>357</v>
      </c>
      <c r="J116" s="10" t="s">
        <v>43</v>
      </c>
      <c r="K116" s="11" t="s">
        <v>44</v>
      </c>
      <c r="L116" s="8"/>
      <c r="M116" s="8"/>
      <c r="N116" s="12">
        <v>249221</v>
      </c>
      <c r="O116" s="12">
        <v>249221</v>
      </c>
      <c r="P116" s="8"/>
      <c r="Q116" s="8"/>
      <c r="R116" s="8"/>
      <c r="S116" s="8"/>
      <c r="T116" s="8"/>
      <c r="U116" s="8"/>
      <c r="V116" s="12">
        <v>249221</v>
      </c>
      <c r="W116" s="21">
        <v>249221</v>
      </c>
      <c r="X116" s="23">
        <f t="shared" si="1"/>
        <v>249221</v>
      </c>
    </row>
    <row r="117" spans="1:24" ht="25.5" x14ac:dyDescent="0.25">
      <c r="A117" s="8"/>
      <c r="B117" s="9" t="s">
        <v>37</v>
      </c>
      <c r="C117" s="9" t="s">
        <v>336</v>
      </c>
      <c r="D117" s="9" t="s">
        <v>358</v>
      </c>
      <c r="E117" s="9" t="s">
        <v>359</v>
      </c>
      <c r="F117" s="9" t="s">
        <v>202</v>
      </c>
      <c r="G117" s="2"/>
      <c r="H117" s="9" t="s">
        <v>336</v>
      </c>
      <c r="I117" s="9" t="s">
        <v>360</v>
      </c>
      <c r="J117" s="10" t="s">
        <v>43</v>
      </c>
      <c r="K117" s="11" t="s">
        <v>44</v>
      </c>
      <c r="L117" s="8"/>
      <c r="M117" s="8"/>
      <c r="N117" s="12">
        <v>199377</v>
      </c>
      <c r="O117" s="12">
        <v>199377</v>
      </c>
      <c r="P117" s="8"/>
      <c r="Q117" s="8"/>
      <c r="R117" s="8"/>
      <c r="S117" s="8"/>
      <c r="T117" s="8"/>
      <c r="U117" s="8"/>
      <c r="V117" s="12">
        <v>199377</v>
      </c>
      <c r="W117" s="21">
        <v>199377</v>
      </c>
      <c r="X117" s="23">
        <f t="shared" si="1"/>
        <v>199377</v>
      </c>
    </row>
    <row r="118" spans="1:24" ht="25.5" x14ac:dyDescent="0.25">
      <c r="A118" s="8"/>
      <c r="B118" s="9" t="s">
        <v>37</v>
      </c>
      <c r="C118" s="9" t="s">
        <v>336</v>
      </c>
      <c r="D118" s="9" t="s">
        <v>361</v>
      </c>
      <c r="E118" s="9" t="s">
        <v>362</v>
      </c>
      <c r="F118" s="9" t="s">
        <v>202</v>
      </c>
      <c r="G118" s="2"/>
      <c r="H118" s="9" t="s">
        <v>336</v>
      </c>
      <c r="I118" s="9" t="s">
        <v>363</v>
      </c>
      <c r="J118" s="10" t="s">
        <v>43</v>
      </c>
      <c r="K118" s="11" t="s">
        <v>44</v>
      </c>
      <c r="L118" s="8"/>
      <c r="M118" s="8"/>
      <c r="N118" s="12">
        <v>249221</v>
      </c>
      <c r="O118" s="12">
        <v>249221</v>
      </c>
      <c r="P118" s="8"/>
      <c r="Q118" s="8"/>
      <c r="R118" s="8"/>
      <c r="S118" s="8"/>
      <c r="T118" s="8"/>
      <c r="U118" s="8"/>
      <c r="V118" s="12">
        <v>249221</v>
      </c>
      <c r="W118" s="21">
        <v>249221</v>
      </c>
      <c r="X118" s="23">
        <f t="shared" si="1"/>
        <v>249221</v>
      </c>
    </row>
    <row r="119" spans="1:24" ht="25.5" x14ac:dyDescent="0.25">
      <c r="A119" s="8"/>
      <c r="B119" s="9" t="s">
        <v>37</v>
      </c>
      <c r="C119" s="9" t="s">
        <v>336</v>
      </c>
      <c r="D119" s="9" t="s">
        <v>364</v>
      </c>
      <c r="E119" s="9" t="s">
        <v>365</v>
      </c>
      <c r="F119" s="9" t="s">
        <v>202</v>
      </c>
      <c r="G119" s="2"/>
      <c r="H119" s="9" t="s">
        <v>336</v>
      </c>
      <c r="I119" s="9" t="s">
        <v>366</v>
      </c>
      <c r="J119" s="10" t="s">
        <v>43</v>
      </c>
      <c r="K119" s="11" t="s">
        <v>44</v>
      </c>
      <c r="L119" s="8"/>
      <c r="M119" s="8"/>
      <c r="N119" s="12">
        <v>199377</v>
      </c>
      <c r="O119" s="12">
        <v>199377</v>
      </c>
      <c r="P119" s="8"/>
      <c r="Q119" s="8"/>
      <c r="R119" s="8"/>
      <c r="S119" s="8"/>
      <c r="T119" s="8"/>
      <c r="U119" s="8"/>
      <c r="V119" s="12">
        <v>199377</v>
      </c>
      <c r="W119" s="21">
        <v>199377</v>
      </c>
      <c r="X119" s="23">
        <f t="shared" si="1"/>
        <v>199377</v>
      </c>
    </row>
    <row r="120" spans="1:24" ht="25.5" x14ac:dyDescent="0.25">
      <c r="A120" s="8"/>
      <c r="B120" s="9" t="s">
        <v>37</v>
      </c>
      <c r="C120" s="9" t="s">
        <v>336</v>
      </c>
      <c r="D120" s="9" t="s">
        <v>367</v>
      </c>
      <c r="E120" s="9" t="s">
        <v>368</v>
      </c>
      <c r="F120" s="9" t="s">
        <v>202</v>
      </c>
      <c r="G120" s="2"/>
      <c r="H120" s="9" t="s">
        <v>336</v>
      </c>
      <c r="I120" s="9" t="s">
        <v>369</v>
      </c>
      <c r="J120" s="10" t="s">
        <v>43</v>
      </c>
      <c r="K120" s="11" t="s">
        <v>44</v>
      </c>
      <c r="L120" s="8"/>
      <c r="M120" s="8"/>
      <c r="N120" s="12">
        <v>199377</v>
      </c>
      <c r="O120" s="12">
        <v>199377</v>
      </c>
      <c r="P120" s="8"/>
      <c r="Q120" s="8"/>
      <c r="R120" s="8"/>
      <c r="S120" s="8"/>
      <c r="T120" s="8"/>
      <c r="U120" s="8"/>
      <c r="V120" s="12">
        <v>199377</v>
      </c>
      <c r="W120" s="21">
        <v>199377</v>
      </c>
      <c r="X120" s="23">
        <f t="shared" si="1"/>
        <v>199377</v>
      </c>
    </row>
    <row r="121" spans="1:24" ht="25.5" x14ac:dyDescent="0.25">
      <c r="A121" s="8"/>
      <c r="B121" s="9" t="s">
        <v>37</v>
      </c>
      <c r="C121" s="9" t="s">
        <v>336</v>
      </c>
      <c r="D121" s="9" t="s">
        <v>370</v>
      </c>
      <c r="E121" s="9" t="s">
        <v>371</v>
      </c>
      <c r="F121" s="9" t="s">
        <v>202</v>
      </c>
      <c r="G121" s="2"/>
      <c r="H121" s="9" t="s">
        <v>336</v>
      </c>
      <c r="I121" s="9" t="s">
        <v>372</v>
      </c>
      <c r="J121" s="10" t="s">
        <v>43</v>
      </c>
      <c r="K121" s="11" t="s">
        <v>44</v>
      </c>
      <c r="L121" s="8"/>
      <c r="M121" s="8"/>
      <c r="N121" s="12">
        <v>249221</v>
      </c>
      <c r="O121" s="12">
        <v>249221</v>
      </c>
      <c r="P121" s="8"/>
      <c r="Q121" s="8"/>
      <c r="R121" s="8"/>
      <c r="S121" s="8"/>
      <c r="T121" s="8"/>
      <c r="U121" s="8"/>
      <c r="V121" s="12">
        <v>249221</v>
      </c>
      <c r="W121" s="21">
        <v>249221</v>
      </c>
      <c r="X121" s="23">
        <f t="shared" si="1"/>
        <v>249221</v>
      </c>
    </row>
    <row r="122" spans="1:24" ht="25.5" x14ac:dyDescent="0.25">
      <c r="A122" s="8"/>
      <c r="B122" s="9" t="s">
        <v>37</v>
      </c>
      <c r="C122" s="9" t="s">
        <v>336</v>
      </c>
      <c r="D122" s="9" t="s">
        <v>373</v>
      </c>
      <c r="E122" s="9" t="s">
        <v>374</v>
      </c>
      <c r="F122" s="9" t="s">
        <v>202</v>
      </c>
      <c r="G122" s="2"/>
      <c r="H122" s="9" t="s">
        <v>336</v>
      </c>
      <c r="I122" s="9" t="s">
        <v>375</v>
      </c>
      <c r="J122" s="10" t="s">
        <v>43</v>
      </c>
      <c r="K122" s="11" t="s">
        <v>44</v>
      </c>
      <c r="L122" s="8"/>
      <c r="M122" s="8"/>
      <c r="N122" s="12">
        <v>199377</v>
      </c>
      <c r="O122" s="12">
        <v>199377</v>
      </c>
      <c r="P122" s="8"/>
      <c r="Q122" s="8"/>
      <c r="R122" s="8"/>
      <c r="S122" s="8"/>
      <c r="T122" s="8"/>
      <c r="U122" s="8"/>
      <c r="V122" s="12">
        <v>199377</v>
      </c>
      <c r="W122" s="21">
        <v>199377</v>
      </c>
      <c r="X122" s="23">
        <f t="shared" si="1"/>
        <v>199377</v>
      </c>
    </row>
    <row r="123" spans="1:24" ht="25.5" x14ac:dyDescent="0.25">
      <c r="A123" s="8"/>
      <c r="B123" s="9" t="s">
        <v>37</v>
      </c>
      <c r="C123" s="9" t="s">
        <v>336</v>
      </c>
      <c r="D123" s="9" t="s">
        <v>376</v>
      </c>
      <c r="E123" s="9" t="s">
        <v>377</v>
      </c>
      <c r="F123" s="9" t="s">
        <v>303</v>
      </c>
      <c r="G123" s="2"/>
      <c r="H123" s="9" t="s">
        <v>336</v>
      </c>
      <c r="I123" s="9" t="s">
        <v>378</v>
      </c>
      <c r="J123" s="10" t="s">
        <v>43</v>
      </c>
      <c r="K123" s="11" t="s">
        <v>44</v>
      </c>
      <c r="L123" s="8"/>
      <c r="M123" s="8"/>
      <c r="N123" s="12">
        <v>199377</v>
      </c>
      <c r="O123" s="12">
        <v>199377</v>
      </c>
      <c r="P123" s="8"/>
      <c r="Q123" s="8"/>
      <c r="R123" s="8"/>
      <c r="S123" s="8"/>
      <c r="T123" s="8"/>
      <c r="U123" s="8"/>
      <c r="V123" s="12">
        <v>199377</v>
      </c>
      <c r="W123" s="21">
        <v>199377</v>
      </c>
      <c r="X123" s="23">
        <f t="shared" si="1"/>
        <v>199377</v>
      </c>
    </row>
    <row r="124" spans="1:24" ht="25.5" x14ac:dyDescent="0.25">
      <c r="A124" s="8"/>
      <c r="B124" s="9" t="s">
        <v>37</v>
      </c>
      <c r="C124" s="9" t="s">
        <v>336</v>
      </c>
      <c r="D124" s="9" t="s">
        <v>379</v>
      </c>
      <c r="E124" s="9" t="s">
        <v>380</v>
      </c>
      <c r="F124" s="9" t="s">
        <v>303</v>
      </c>
      <c r="G124" s="2"/>
      <c r="H124" s="9" t="s">
        <v>336</v>
      </c>
      <c r="I124" s="9" t="s">
        <v>381</v>
      </c>
      <c r="J124" s="10" t="s">
        <v>43</v>
      </c>
      <c r="K124" s="11" t="s">
        <v>44</v>
      </c>
      <c r="L124" s="8"/>
      <c r="M124" s="8"/>
      <c r="N124" s="12">
        <v>249221</v>
      </c>
      <c r="O124" s="12">
        <v>249221</v>
      </c>
      <c r="P124" s="8"/>
      <c r="Q124" s="8"/>
      <c r="R124" s="8"/>
      <c r="S124" s="8"/>
      <c r="T124" s="8"/>
      <c r="U124" s="8"/>
      <c r="V124" s="12">
        <v>249221</v>
      </c>
      <c r="W124" s="21">
        <v>249221</v>
      </c>
      <c r="X124" s="23">
        <f t="shared" si="1"/>
        <v>249221</v>
      </c>
    </row>
    <row r="125" spans="1:24" ht="25.5" x14ac:dyDescent="0.25">
      <c r="A125" s="8"/>
      <c r="B125" s="9" t="s">
        <v>37</v>
      </c>
      <c r="C125" s="9" t="s">
        <v>382</v>
      </c>
      <c r="D125" s="9" t="s">
        <v>383</v>
      </c>
      <c r="E125" s="9" t="s">
        <v>384</v>
      </c>
      <c r="F125" s="9" t="s">
        <v>303</v>
      </c>
      <c r="G125" s="2"/>
      <c r="H125" s="9" t="s">
        <v>303</v>
      </c>
      <c r="I125" s="9" t="s">
        <v>385</v>
      </c>
      <c r="J125" s="10" t="s">
        <v>43</v>
      </c>
      <c r="K125" s="11" t="s">
        <v>44</v>
      </c>
      <c r="L125" s="8"/>
      <c r="M125" s="8"/>
      <c r="N125" s="12">
        <v>249221</v>
      </c>
      <c r="O125" s="12">
        <v>249221</v>
      </c>
      <c r="P125" s="8"/>
      <c r="Q125" s="8"/>
      <c r="R125" s="8"/>
      <c r="S125" s="8"/>
      <c r="T125" s="8"/>
      <c r="U125" s="8"/>
      <c r="V125" s="12">
        <v>249221</v>
      </c>
      <c r="W125" s="21">
        <v>249221</v>
      </c>
      <c r="X125" s="23">
        <f t="shared" si="1"/>
        <v>249221</v>
      </c>
    </row>
    <row r="126" spans="1:24" ht="25.5" x14ac:dyDescent="0.25">
      <c r="A126" s="8"/>
      <c r="B126" s="9" t="s">
        <v>37</v>
      </c>
      <c r="C126" s="9" t="s">
        <v>382</v>
      </c>
      <c r="D126" s="9" t="s">
        <v>386</v>
      </c>
      <c r="E126" s="9" t="s">
        <v>387</v>
      </c>
      <c r="F126" s="9" t="s">
        <v>336</v>
      </c>
      <c r="G126" s="2"/>
      <c r="H126" s="9" t="s">
        <v>336</v>
      </c>
      <c r="I126" s="9" t="s">
        <v>388</v>
      </c>
      <c r="J126" s="10" t="s">
        <v>43</v>
      </c>
      <c r="K126" s="11" t="s">
        <v>44</v>
      </c>
      <c r="L126" s="8"/>
      <c r="M126" s="8"/>
      <c r="N126" s="12">
        <v>249221</v>
      </c>
      <c r="O126" s="12">
        <v>249221</v>
      </c>
      <c r="P126" s="8"/>
      <c r="Q126" s="8"/>
      <c r="R126" s="8"/>
      <c r="S126" s="8"/>
      <c r="T126" s="8"/>
      <c r="U126" s="8"/>
      <c r="V126" s="12">
        <v>249221</v>
      </c>
      <c r="W126" s="21">
        <v>249221</v>
      </c>
      <c r="X126" s="23">
        <f t="shared" si="1"/>
        <v>249221</v>
      </c>
    </row>
    <row r="127" spans="1:24" ht="25.5" x14ac:dyDescent="0.25">
      <c r="A127" s="8"/>
      <c r="B127" s="9" t="s">
        <v>37</v>
      </c>
      <c r="C127" s="9" t="s">
        <v>382</v>
      </c>
      <c r="D127" s="9" t="s">
        <v>389</v>
      </c>
      <c r="E127" s="9" t="s">
        <v>390</v>
      </c>
      <c r="F127" s="9" t="s">
        <v>336</v>
      </c>
      <c r="G127" s="2"/>
      <c r="H127" s="9" t="s">
        <v>336</v>
      </c>
      <c r="I127" s="9" t="s">
        <v>391</v>
      </c>
      <c r="J127" s="10" t="s">
        <v>43</v>
      </c>
      <c r="K127" s="11" t="s">
        <v>44</v>
      </c>
      <c r="L127" s="8"/>
      <c r="M127" s="8"/>
      <c r="N127" s="12">
        <v>199377</v>
      </c>
      <c r="O127" s="12">
        <v>199377</v>
      </c>
      <c r="P127" s="8"/>
      <c r="Q127" s="8"/>
      <c r="R127" s="8"/>
      <c r="S127" s="8"/>
      <c r="T127" s="8"/>
      <c r="U127" s="8"/>
      <c r="V127" s="12">
        <v>199377</v>
      </c>
      <c r="W127" s="21">
        <v>199377</v>
      </c>
      <c r="X127" s="23">
        <f t="shared" si="1"/>
        <v>199377</v>
      </c>
    </row>
    <row r="128" spans="1:24" ht="25.5" x14ac:dyDescent="0.25">
      <c r="A128" s="8"/>
      <c r="B128" s="9" t="s">
        <v>37</v>
      </c>
      <c r="C128" s="9" t="s">
        <v>382</v>
      </c>
      <c r="D128" s="9" t="s">
        <v>392</v>
      </c>
      <c r="E128" s="9" t="s">
        <v>393</v>
      </c>
      <c r="F128" s="9" t="s">
        <v>336</v>
      </c>
      <c r="G128" s="2"/>
      <c r="H128" s="9" t="s">
        <v>336</v>
      </c>
      <c r="I128" s="9" t="s">
        <v>394</v>
      </c>
      <c r="J128" s="10" t="s">
        <v>43</v>
      </c>
      <c r="K128" s="11" t="s">
        <v>44</v>
      </c>
      <c r="L128" s="8"/>
      <c r="M128" s="8"/>
      <c r="N128" s="12">
        <v>249221</v>
      </c>
      <c r="O128" s="12">
        <v>249221</v>
      </c>
      <c r="P128" s="8"/>
      <c r="Q128" s="8"/>
      <c r="R128" s="8"/>
      <c r="S128" s="8"/>
      <c r="T128" s="8"/>
      <c r="U128" s="8"/>
      <c r="V128" s="12">
        <v>249221</v>
      </c>
      <c r="W128" s="21">
        <v>249221</v>
      </c>
      <c r="X128" s="23">
        <f t="shared" si="1"/>
        <v>249221</v>
      </c>
    </row>
    <row r="129" spans="1:24" ht="25.5" x14ac:dyDescent="0.25">
      <c r="A129" s="8"/>
      <c r="B129" s="9" t="s">
        <v>37</v>
      </c>
      <c r="C129" s="9" t="s">
        <v>382</v>
      </c>
      <c r="D129" s="9" t="s">
        <v>395</v>
      </c>
      <c r="E129" s="9" t="s">
        <v>396</v>
      </c>
      <c r="F129" s="9" t="s">
        <v>336</v>
      </c>
      <c r="G129" s="2"/>
      <c r="H129" s="9" t="s">
        <v>336</v>
      </c>
      <c r="I129" s="9" t="s">
        <v>397</v>
      </c>
      <c r="J129" s="10" t="s">
        <v>43</v>
      </c>
      <c r="K129" s="11" t="s">
        <v>44</v>
      </c>
      <c r="L129" s="8"/>
      <c r="M129" s="8"/>
      <c r="N129" s="12">
        <v>249221</v>
      </c>
      <c r="O129" s="12">
        <v>249221</v>
      </c>
      <c r="P129" s="8"/>
      <c r="Q129" s="8"/>
      <c r="R129" s="8"/>
      <c r="S129" s="8"/>
      <c r="T129" s="8"/>
      <c r="U129" s="8"/>
      <c r="V129" s="12">
        <v>249221</v>
      </c>
      <c r="W129" s="21">
        <v>249221</v>
      </c>
      <c r="X129" s="23">
        <f t="shared" si="1"/>
        <v>249221</v>
      </c>
    </row>
    <row r="130" spans="1:24" ht="25.5" x14ac:dyDescent="0.25">
      <c r="A130" s="8"/>
      <c r="B130" s="9" t="s">
        <v>37</v>
      </c>
      <c r="C130" s="9" t="s">
        <v>398</v>
      </c>
      <c r="D130" s="9" t="s">
        <v>399</v>
      </c>
      <c r="E130" s="9" t="s">
        <v>400</v>
      </c>
      <c r="F130" s="9" t="s">
        <v>336</v>
      </c>
      <c r="G130" s="2"/>
      <c r="H130" s="9" t="s">
        <v>336</v>
      </c>
      <c r="I130" s="9" t="s">
        <v>401</v>
      </c>
      <c r="J130" s="10" t="s">
        <v>43</v>
      </c>
      <c r="K130" s="11" t="s">
        <v>44</v>
      </c>
      <c r="L130" s="8"/>
      <c r="M130" s="8"/>
      <c r="N130" s="12">
        <v>249221</v>
      </c>
      <c r="O130" s="12">
        <v>249221</v>
      </c>
      <c r="P130" s="8"/>
      <c r="Q130" s="8"/>
      <c r="R130" s="8"/>
      <c r="S130" s="8"/>
      <c r="T130" s="8"/>
      <c r="U130" s="8"/>
      <c r="V130" s="12">
        <v>249221</v>
      </c>
      <c r="W130" s="21">
        <v>249221</v>
      </c>
      <c r="X130" s="23">
        <f t="shared" si="1"/>
        <v>249221</v>
      </c>
    </row>
    <row r="131" spans="1:24" ht="25.5" x14ac:dyDescent="0.25">
      <c r="A131" s="8"/>
      <c r="B131" s="9" t="s">
        <v>37</v>
      </c>
      <c r="C131" s="9" t="s">
        <v>402</v>
      </c>
      <c r="D131" s="9" t="s">
        <v>403</v>
      </c>
      <c r="E131" s="9" t="s">
        <v>404</v>
      </c>
      <c r="F131" s="9" t="s">
        <v>398</v>
      </c>
      <c r="G131" s="2"/>
      <c r="H131" s="9" t="s">
        <v>398</v>
      </c>
      <c r="I131" s="9" t="s">
        <v>405</v>
      </c>
      <c r="J131" s="10" t="s">
        <v>43</v>
      </c>
      <c r="K131" s="11" t="s">
        <v>44</v>
      </c>
      <c r="L131" s="8"/>
      <c r="M131" s="8"/>
      <c r="N131" s="12">
        <v>299065</v>
      </c>
      <c r="O131" s="12">
        <v>299065</v>
      </c>
      <c r="P131" s="8"/>
      <c r="Q131" s="8"/>
      <c r="R131" s="8"/>
      <c r="S131" s="8"/>
      <c r="T131" s="8"/>
      <c r="U131" s="8"/>
      <c r="V131" s="12">
        <v>299065</v>
      </c>
      <c r="W131" s="21">
        <v>299065</v>
      </c>
      <c r="X131" s="23">
        <f t="shared" si="1"/>
        <v>299065</v>
      </c>
    </row>
    <row r="132" spans="1:24" ht="25.5" x14ac:dyDescent="0.25">
      <c r="A132" s="8"/>
      <c r="B132" s="9" t="s">
        <v>37</v>
      </c>
      <c r="C132" s="9" t="s">
        <v>402</v>
      </c>
      <c r="D132" s="9" t="s">
        <v>406</v>
      </c>
      <c r="E132" s="9" t="s">
        <v>407</v>
      </c>
      <c r="F132" s="9" t="s">
        <v>398</v>
      </c>
      <c r="G132" s="2"/>
      <c r="H132" s="9" t="s">
        <v>398</v>
      </c>
      <c r="I132" s="9" t="s">
        <v>408</v>
      </c>
      <c r="J132" s="10" t="s">
        <v>43</v>
      </c>
      <c r="K132" s="11" t="s">
        <v>44</v>
      </c>
      <c r="L132" s="8"/>
      <c r="M132" s="8"/>
      <c r="N132" s="12">
        <v>199377</v>
      </c>
      <c r="O132" s="12">
        <v>199377</v>
      </c>
      <c r="P132" s="8"/>
      <c r="Q132" s="8"/>
      <c r="R132" s="8"/>
      <c r="S132" s="8"/>
      <c r="T132" s="8"/>
      <c r="U132" s="8"/>
      <c r="V132" s="12">
        <v>199377</v>
      </c>
      <c r="W132" s="21">
        <v>199377</v>
      </c>
      <c r="X132" s="23">
        <f t="shared" si="1"/>
        <v>199377</v>
      </c>
    </row>
    <row r="133" spans="1:24" ht="25.5" x14ac:dyDescent="0.25">
      <c r="A133" s="8"/>
      <c r="B133" s="9" t="s">
        <v>37</v>
      </c>
      <c r="C133" s="9" t="s">
        <v>402</v>
      </c>
      <c r="D133" s="9" t="s">
        <v>409</v>
      </c>
      <c r="E133" s="9" t="s">
        <v>410</v>
      </c>
      <c r="F133" s="9" t="s">
        <v>398</v>
      </c>
      <c r="G133" s="2"/>
      <c r="H133" s="9" t="s">
        <v>398</v>
      </c>
      <c r="I133" s="9" t="s">
        <v>411</v>
      </c>
      <c r="J133" s="10" t="s">
        <v>43</v>
      </c>
      <c r="K133" s="11" t="s">
        <v>44</v>
      </c>
      <c r="L133" s="8"/>
      <c r="M133" s="8"/>
      <c r="N133" s="12">
        <v>199377</v>
      </c>
      <c r="O133" s="12">
        <v>199377</v>
      </c>
      <c r="P133" s="8"/>
      <c r="Q133" s="8"/>
      <c r="R133" s="8"/>
      <c r="S133" s="8"/>
      <c r="T133" s="8"/>
      <c r="U133" s="8"/>
      <c r="V133" s="12">
        <v>199377</v>
      </c>
      <c r="W133" s="21">
        <v>199377</v>
      </c>
      <c r="X133" s="23">
        <f t="shared" si="1"/>
        <v>199377</v>
      </c>
    </row>
    <row r="134" spans="1:24" ht="25.5" x14ac:dyDescent="0.25">
      <c r="A134" s="8"/>
      <c r="B134" s="9" t="s">
        <v>37</v>
      </c>
      <c r="C134" s="9" t="s">
        <v>412</v>
      </c>
      <c r="D134" s="9" t="s">
        <v>413</v>
      </c>
      <c r="E134" s="9" t="s">
        <v>414</v>
      </c>
      <c r="F134" s="9" t="s">
        <v>398</v>
      </c>
      <c r="G134" s="2"/>
      <c r="H134" s="9" t="s">
        <v>398</v>
      </c>
      <c r="I134" s="9" t="s">
        <v>415</v>
      </c>
      <c r="J134" s="10" t="s">
        <v>43</v>
      </c>
      <c r="K134" s="11" t="s">
        <v>44</v>
      </c>
      <c r="L134" s="8"/>
      <c r="M134" s="8"/>
      <c r="N134" s="12">
        <v>249221</v>
      </c>
      <c r="O134" s="12">
        <v>249221</v>
      </c>
      <c r="P134" s="8"/>
      <c r="Q134" s="8"/>
      <c r="R134" s="8"/>
      <c r="S134" s="8"/>
      <c r="T134" s="8"/>
      <c r="U134" s="8"/>
      <c r="V134" s="12">
        <v>249221</v>
      </c>
      <c r="W134" s="21">
        <v>249221</v>
      </c>
      <c r="X134" s="23">
        <f t="shared" si="1"/>
        <v>249221</v>
      </c>
    </row>
    <row r="135" spans="1:24" ht="25.5" x14ac:dyDescent="0.25">
      <c r="A135" s="8"/>
      <c r="B135" s="9" t="s">
        <v>37</v>
      </c>
      <c r="C135" s="9" t="s">
        <v>412</v>
      </c>
      <c r="D135" s="9" t="s">
        <v>416</v>
      </c>
      <c r="E135" s="9" t="s">
        <v>417</v>
      </c>
      <c r="F135" s="9" t="s">
        <v>398</v>
      </c>
      <c r="G135" s="2"/>
      <c r="H135" s="9" t="s">
        <v>398</v>
      </c>
      <c r="I135" s="9" t="s">
        <v>418</v>
      </c>
      <c r="J135" s="10" t="s">
        <v>43</v>
      </c>
      <c r="K135" s="11" t="s">
        <v>44</v>
      </c>
      <c r="L135" s="8"/>
      <c r="M135" s="8"/>
      <c r="N135" s="12">
        <v>199377</v>
      </c>
      <c r="O135" s="12">
        <v>199377</v>
      </c>
      <c r="P135" s="8"/>
      <c r="Q135" s="8"/>
      <c r="R135" s="8"/>
      <c r="S135" s="8"/>
      <c r="T135" s="8"/>
      <c r="U135" s="8"/>
      <c r="V135" s="12">
        <v>199377</v>
      </c>
      <c r="W135" s="21">
        <v>199377</v>
      </c>
      <c r="X135" s="23">
        <f t="shared" si="1"/>
        <v>199377</v>
      </c>
    </row>
    <row r="136" spans="1:24" ht="25.5" x14ac:dyDescent="0.25">
      <c r="A136" s="8"/>
      <c r="B136" s="9" t="s">
        <v>37</v>
      </c>
      <c r="C136" s="9" t="s">
        <v>412</v>
      </c>
      <c r="D136" s="9" t="s">
        <v>419</v>
      </c>
      <c r="E136" s="9" t="s">
        <v>420</v>
      </c>
      <c r="F136" s="9" t="s">
        <v>402</v>
      </c>
      <c r="G136" s="2"/>
      <c r="H136" s="9" t="s">
        <v>402</v>
      </c>
      <c r="I136" s="9" t="s">
        <v>421</v>
      </c>
      <c r="J136" s="10" t="s">
        <v>43</v>
      </c>
      <c r="K136" s="11" t="s">
        <v>44</v>
      </c>
      <c r="L136" s="8"/>
      <c r="M136" s="8"/>
      <c r="N136" s="12">
        <v>249221</v>
      </c>
      <c r="O136" s="12">
        <v>249221</v>
      </c>
      <c r="P136" s="8"/>
      <c r="Q136" s="8"/>
      <c r="R136" s="8"/>
      <c r="S136" s="8"/>
      <c r="T136" s="8"/>
      <c r="U136" s="8"/>
      <c r="V136" s="12">
        <v>249221</v>
      </c>
      <c r="W136" s="21">
        <v>249221</v>
      </c>
      <c r="X136" s="23">
        <f t="shared" si="1"/>
        <v>249221</v>
      </c>
    </row>
    <row r="137" spans="1:24" ht="25.5" x14ac:dyDescent="0.25">
      <c r="A137" s="8"/>
      <c r="B137" s="9" t="s">
        <v>37</v>
      </c>
      <c r="C137" s="9" t="s">
        <v>422</v>
      </c>
      <c r="D137" s="9" t="s">
        <v>423</v>
      </c>
      <c r="E137" s="9" t="s">
        <v>424</v>
      </c>
      <c r="F137" s="9" t="s">
        <v>398</v>
      </c>
      <c r="G137" s="2"/>
      <c r="H137" s="9" t="s">
        <v>422</v>
      </c>
      <c r="I137" s="9" t="s">
        <v>425</v>
      </c>
      <c r="J137" s="10" t="s">
        <v>43</v>
      </c>
      <c r="K137" s="11" t="s">
        <v>44</v>
      </c>
      <c r="L137" s="8"/>
      <c r="M137" s="8"/>
      <c r="N137" s="12">
        <v>249221</v>
      </c>
      <c r="O137" s="12">
        <v>249221</v>
      </c>
      <c r="P137" s="8"/>
      <c r="Q137" s="8"/>
      <c r="R137" s="8"/>
      <c r="S137" s="8"/>
      <c r="T137" s="8"/>
      <c r="U137" s="8"/>
      <c r="V137" s="12">
        <v>249221</v>
      </c>
      <c r="W137" s="21">
        <v>249221</v>
      </c>
      <c r="X137" s="23">
        <f t="shared" si="1"/>
        <v>249221</v>
      </c>
    </row>
    <row r="138" spans="1:24" ht="25.5" x14ac:dyDescent="0.25">
      <c r="A138" s="8"/>
      <c r="B138" s="9" t="s">
        <v>37</v>
      </c>
      <c r="C138" s="9" t="s">
        <v>422</v>
      </c>
      <c r="D138" s="9" t="s">
        <v>426</v>
      </c>
      <c r="E138" s="9" t="s">
        <v>427</v>
      </c>
      <c r="F138" s="9" t="s">
        <v>398</v>
      </c>
      <c r="G138" s="2"/>
      <c r="H138" s="9" t="s">
        <v>422</v>
      </c>
      <c r="I138" s="9" t="s">
        <v>428</v>
      </c>
      <c r="J138" s="10" t="s">
        <v>43</v>
      </c>
      <c r="K138" s="11" t="s">
        <v>44</v>
      </c>
      <c r="L138" s="8"/>
      <c r="M138" s="8"/>
      <c r="N138" s="12">
        <v>199377</v>
      </c>
      <c r="O138" s="12">
        <v>199377</v>
      </c>
      <c r="P138" s="8"/>
      <c r="Q138" s="8"/>
      <c r="R138" s="8"/>
      <c r="S138" s="8"/>
      <c r="T138" s="8"/>
      <c r="U138" s="8"/>
      <c r="V138" s="12">
        <v>199377</v>
      </c>
      <c r="W138" s="21">
        <v>199377</v>
      </c>
      <c r="X138" s="23">
        <f t="shared" si="1"/>
        <v>199377</v>
      </c>
    </row>
    <row r="139" spans="1:24" ht="25.5" x14ac:dyDescent="0.25">
      <c r="A139" s="8"/>
      <c r="B139" s="9" t="s">
        <v>37</v>
      </c>
      <c r="C139" s="9" t="s">
        <v>422</v>
      </c>
      <c r="D139" s="9" t="s">
        <v>429</v>
      </c>
      <c r="E139" s="9" t="s">
        <v>430</v>
      </c>
      <c r="F139" s="9" t="s">
        <v>398</v>
      </c>
      <c r="G139" s="2"/>
      <c r="H139" s="9" t="s">
        <v>422</v>
      </c>
      <c r="I139" s="9" t="s">
        <v>431</v>
      </c>
      <c r="J139" s="10" t="s">
        <v>43</v>
      </c>
      <c r="K139" s="11" t="s">
        <v>44</v>
      </c>
      <c r="L139" s="8"/>
      <c r="M139" s="8"/>
      <c r="N139" s="12">
        <v>199377</v>
      </c>
      <c r="O139" s="12">
        <v>199377</v>
      </c>
      <c r="P139" s="8"/>
      <c r="Q139" s="8"/>
      <c r="R139" s="8"/>
      <c r="S139" s="8"/>
      <c r="T139" s="8"/>
      <c r="U139" s="8"/>
      <c r="V139" s="12">
        <v>199377</v>
      </c>
      <c r="W139" s="21">
        <v>199377</v>
      </c>
      <c r="X139" s="23">
        <f t="shared" si="1"/>
        <v>199377</v>
      </c>
    </row>
    <row r="140" spans="1:24" ht="25.5" x14ac:dyDescent="0.25">
      <c r="A140" s="8"/>
      <c r="B140" s="9" t="s">
        <v>37</v>
      </c>
      <c r="C140" s="9" t="s">
        <v>422</v>
      </c>
      <c r="D140" s="9" t="s">
        <v>432</v>
      </c>
      <c r="E140" s="9" t="s">
        <v>433</v>
      </c>
      <c r="F140" s="9" t="s">
        <v>412</v>
      </c>
      <c r="G140" s="2"/>
      <c r="H140" s="9" t="s">
        <v>422</v>
      </c>
      <c r="I140" s="9" t="s">
        <v>434</v>
      </c>
      <c r="J140" s="10" t="s">
        <v>43</v>
      </c>
      <c r="K140" s="11" t="s">
        <v>44</v>
      </c>
      <c r="L140" s="8"/>
      <c r="M140" s="8"/>
      <c r="N140" s="12">
        <v>299065</v>
      </c>
      <c r="O140" s="12">
        <v>299065</v>
      </c>
      <c r="P140" s="8"/>
      <c r="Q140" s="8"/>
      <c r="R140" s="8"/>
      <c r="S140" s="8"/>
      <c r="T140" s="8"/>
      <c r="U140" s="8"/>
      <c r="V140" s="12">
        <v>299065</v>
      </c>
      <c r="W140" s="21">
        <v>299065</v>
      </c>
      <c r="X140" s="23">
        <f t="shared" si="1"/>
        <v>299065</v>
      </c>
    </row>
    <row r="141" spans="1:24" ht="25.5" x14ac:dyDescent="0.25">
      <c r="A141" s="8"/>
      <c r="B141" s="9" t="s">
        <v>37</v>
      </c>
      <c r="C141" s="9" t="s">
        <v>422</v>
      </c>
      <c r="D141" s="9" t="s">
        <v>435</v>
      </c>
      <c r="E141" s="9" t="s">
        <v>436</v>
      </c>
      <c r="F141" s="9" t="s">
        <v>412</v>
      </c>
      <c r="G141" s="2"/>
      <c r="H141" s="9" t="s">
        <v>422</v>
      </c>
      <c r="I141" s="9" t="s">
        <v>437</v>
      </c>
      <c r="J141" s="10" t="s">
        <v>43</v>
      </c>
      <c r="K141" s="11" t="s">
        <v>44</v>
      </c>
      <c r="L141" s="8"/>
      <c r="M141" s="8"/>
      <c r="N141" s="12">
        <v>249221</v>
      </c>
      <c r="O141" s="12">
        <v>249221</v>
      </c>
      <c r="P141" s="8"/>
      <c r="Q141" s="8"/>
      <c r="R141" s="8"/>
      <c r="S141" s="8"/>
      <c r="T141" s="8"/>
      <c r="U141" s="8"/>
      <c r="V141" s="12">
        <v>249221</v>
      </c>
      <c r="W141" s="21">
        <v>249221</v>
      </c>
      <c r="X141" s="23">
        <f t="shared" si="1"/>
        <v>249221</v>
      </c>
    </row>
    <row r="142" spans="1:24" ht="25.5" x14ac:dyDescent="0.25">
      <c r="A142" s="8"/>
      <c r="B142" s="9" t="s">
        <v>37</v>
      </c>
      <c r="C142" s="9" t="s">
        <v>422</v>
      </c>
      <c r="D142" s="9" t="s">
        <v>438</v>
      </c>
      <c r="E142" s="9" t="s">
        <v>439</v>
      </c>
      <c r="F142" s="9" t="s">
        <v>412</v>
      </c>
      <c r="G142" s="2"/>
      <c r="H142" s="9" t="s">
        <v>422</v>
      </c>
      <c r="I142" s="9" t="s">
        <v>440</v>
      </c>
      <c r="J142" s="10" t="s">
        <v>43</v>
      </c>
      <c r="K142" s="11" t="s">
        <v>44</v>
      </c>
      <c r="L142" s="8"/>
      <c r="M142" s="8"/>
      <c r="N142" s="12">
        <v>299065</v>
      </c>
      <c r="O142" s="12">
        <v>299065</v>
      </c>
      <c r="P142" s="8"/>
      <c r="Q142" s="8"/>
      <c r="R142" s="8"/>
      <c r="S142" s="8"/>
      <c r="T142" s="8"/>
      <c r="U142" s="8"/>
      <c r="V142" s="12">
        <v>299065</v>
      </c>
      <c r="W142" s="21">
        <v>299065</v>
      </c>
      <c r="X142" s="23">
        <f t="shared" si="1"/>
        <v>299065</v>
      </c>
    </row>
    <row r="143" spans="1:24" ht="25.5" x14ac:dyDescent="0.25">
      <c r="A143" s="8"/>
      <c r="B143" s="9" t="s">
        <v>37</v>
      </c>
      <c r="C143" s="9" t="s">
        <v>422</v>
      </c>
      <c r="D143" s="9" t="s">
        <v>441</v>
      </c>
      <c r="E143" s="9" t="s">
        <v>442</v>
      </c>
      <c r="F143" s="9" t="s">
        <v>412</v>
      </c>
      <c r="G143" s="2"/>
      <c r="H143" s="9" t="s">
        <v>422</v>
      </c>
      <c r="I143" s="9" t="s">
        <v>443</v>
      </c>
      <c r="J143" s="10" t="s">
        <v>43</v>
      </c>
      <c r="K143" s="11" t="s">
        <v>44</v>
      </c>
      <c r="L143" s="8"/>
      <c r="M143" s="8"/>
      <c r="N143" s="12">
        <v>199377</v>
      </c>
      <c r="O143" s="12">
        <v>199377</v>
      </c>
      <c r="P143" s="8"/>
      <c r="Q143" s="8"/>
      <c r="R143" s="8"/>
      <c r="S143" s="8"/>
      <c r="T143" s="8"/>
      <c r="U143" s="8"/>
      <c r="V143" s="12">
        <v>199377</v>
      </c>
      <c r="W143" s="21">
        <v>199377</v>
      </c>
      <c r="X143" s="23">
        <f t="shared" si="1"/>
        <v>199377</v>
      </c>
    </row>
    <row r="144" spans="1:24" ht="25.5" x14ac:dyDescent="0.25">
      <c r="A144" s="8"/>
      <c r="B144" s="9" t="s">
        <v>37</v>
      </c>
      <c r="C144" s="9" t="s">
        <v>422</v>
      </c>
      <c r="D144" s="9" t="s">
        <v>444</v>
      </c>
      <c r="E144" s="9" t="s">
        <v>445</v>
      </c>
      <c r="F144" s="9" t="s">
        <v>412</v>
      </c>
      <c r="G144" s="2"/>
      <c r="H144" s="9" t="s">
        <v>422</v>
      </c>
      <c r="I144" s="9" t="s">
        <v>446</v>
      </c>
      <c r="J144" s="10" t="s">
        <v>43</v>
      </c>
      <c r="K144" s="11" t="s">
        <v>44</v>
      </c>
      <c r="L144" s="8"/>
      <c r="M144" s="8"/>
      <c r="N144" s="12">
        <v>199377</v>
      </c>
      <c r="O144" s="12">
        <v>199377</v>
      </c>
      <c r="P144" s="8"/>
      <c r="Q144" s="8"/>
      <c r="R144" s="8"/>
      <c r="S144" s="8"/>
      <c r="T144" s="8"/>
      <c r="U144" s="8"/>
      <c r="V144" s="12">
        <v>199377</v>
      </c>
      <c r="W144" s="21">
        <v>199377</v>
      </c>
      <c r="X144" s="23">
        <f t="shared" ref="X144:X207" si="2">W144-U144</f>
        <v>199377</v>
      </c>
    </row>
    <row r="145" spans="1:24" ht="25.5" x14ac:dyDescent="0.25">
      <c r="A145" s="8"/>
      <c r="B145" s="9" t="s">
        <v>37</v>
      </c>
      <c r="C145" s="9" t="s">
        <v>422</v>
      </c>
      <c r="D145" s="9" t="s">
        <v>447</v>
      </c>
      <c r="E145" s="9" t="s">
        <v>448</v>
      </c>
      <c r="F145" s="9" t="s">
        <v>412</v>
      </c>
      <c r="G145" s="2"/>
      <c r="H145" s="9" t="s">
        <v>422</v>
      </c>
      <c r="I145" s="9" t="s">
        <v>449</v>
      </c>
      <c r="J145" s="10" t="s">
        <v>43</v>
      </c>
      <c r="K145" s="11" t="s">
        <v>44</v>
      </c>
      <c r="L145" s="8"/>
      <c r="M145" s="8"/>
      <c r="N145" s="12">
        <v>199377</v>
      </c>
      <c r="O145" s="12">
        <v>199377</v>
      </c>
      <c r="P145" s="8"/>
      <c r="Q145" s="8"/>
      <c r="R145" s="8"/>
      <c r="S145" s="8"/>
      <c r="T145" s="8"/>
      <c r="U145" s="8"/>
      <c r="V145" s="12">
        <v>199377</v>
      </c>
      <c r="W145" s="21">
        <v>199377</v>
      </c>
      <c r="X145" s="23">
        <f t="shared" si="2"/>
        <v>199377</v>
      </c>
    </row>
    <row r="146" spans="1:24" ht="25.5" x14ac:dyDescent="0.25">
      <c r="A146" s="8"/>
      <c r="B146" s="9" t="s">
        <v>37</v>
      </c>
      <c r="C146" s="9" t="s">
        <v>450</v>
      </c>
      <c r="D146" s="9" t="s">
        <v>451</v>
      </c>
      <c r="E146" s="9" t="s">
        <v>452</v>
      </c>
      <c r="F146" s="9" t="s">
        <v>402</v>
      </c>
      <c r="G146" s="2"/>
      <c r="H146" s="9" t="s">
        <v>402</v>
      </c>
      <c r="I146" s="9" t="s">
        <v>453</v>
      </c>
      <c r="J146" s="10" t="s">
        <v>43</v>
      </c>
      <c r="K146" s="11" t="s">
        <v>454</v>
      </c>
      <c r="L146" s="8"/>
      <c r="M146" s="8"/>
      <c r="N146" s="12">
        <v>1570091</v>
      </c>
      <c r="O146" s="12">
        <v>1570091</v>
      </c>
      <c r="P146" s="8"/>
      <c r="Q146" s="8"/>
      <c r="R146" s="8"/>
      <c r="S146" s="8"/>
      <c r="T146" s="8"/>
      <c r="U146" s="8"/>
      <c r="V146" s="12">
        <v>1570091</v>
      </c>
      <c r="W146" s="21">
        <v>1570091</v>
      </c>
      <c r="X146" s="23">
        <f t="shared" si="2"/>
        <v>1570091</v>
      </c>
    </row>
    <row r="147" spans="1:24" ht="25.5" x14ac:dyDescent="0.25">
      <c r="A147" s="8"/>
      <c r="B147" s="9" t="s">
        <v>37</v>
      </c>
      <c r="C147" s="9" t="s">
        <v>450</v>
      </c>
      <c r="D147" s="9" t="s">
        <v>455</v>
      </c>
      <c r="E147" s="9" t="s">
        <v>456</v>
      </c>
      <c r="F147" s="9" t="s">
        <v>402</v>
      </c>
      <c r="G147" s="2"/>
      <c r="H147" s="9" t="s">
        <v>402</v>
      </c>
      <c r="I147" s="9" t="s">
        <v>457</v>
      </c>
      <c r="J147" s="10" t="s">
        <v>43</v>
      </c>
      <c r="K147" s="11" t="s">
        <v>454</v>
      </c>
      <c r="L147" s="8"/>
      <c r="M147" s="8"/>
      <c r="N147" s="12">
        <v>1046727</v>
      </c>
      <c r="O147" s="12">
        <v>1046727</v>
      </c>
      <c r="P147" s="8"/>
      <c r="Q147" s="8"/>
      <c r="R147" s="8"/>
      <c r="S147" s="8"/>
      <c r="T147" s="8"/>
      <c r="U147" s="8"/>
      <c r="V147" s="12">
        <v>1046727</v>
      </c>
      <c r="W147" s="21">
        <v>1046727</v>
      </c>
      <c r="X147" s="23">
        <f t="shared" si="2"/>
        <v>1046727</v>
      </c>
    </row>
    <row r="148" spans="1:24" ht="25.5" x14ac:dyDescent="0.25">
      <c r="A148" s="8"/>
      <c r="B148" s="9" t="s">
        <v>37</v>
      </c>
      <c r="C148" s="9" t="s">
        <v>450</v>
      </c>
      <c r="D148" s="9" t="s">
        <v>458</v>
      </c>
      <c r="E148" s="9" t="s">
        <v>459</v>
      </c>
      <c r="F148" s="9" t="s">
        <v>412</v>
      </c>
      <c r="G148" s="2"/>
      <c r="H148" s="9" t="s">
        <v>412</v>
      </c>
      <c r="I148" s="9" t="s">
        <v>460</v>
      </c>
      <c r="J148" s="10" t="s">
        <v>43</v>
      </c>
      <c r="K148" s="11" t="s">
        <v>44</v>
      </c>
      <c r="L148" s="8"/>
      <c r="M148" s="8"/>
      <c r="N148" s="12">
        <v>249221</v>
      </c>
      <c r="O148" s="12">
        <v>249221</v>
      </c>
      <c r="P148" s="8"/>
      <c r="Q148" s="8"/>
      <c r="R148" s="8"/>
      <c r="S148" s="8"/>
      <c r="T148" s="8"/>
      <c r="U148" s="8"/>
      <c r="V148" s="12">
        <v>249221</v>
      </c>
      <c r="W148" s="21">
        <v>249221</v>
      </c>
      <c r="X148" s="23">
        <f t="shared" si="2"/>
        <v>249221</v>
      </c>
    </row>
    <row r="149" spans="1:24" ht="25.5" x14ac:dyDescent="0.25">
      <c r="A149" s="8"/>
      <c r="B149" s="9" t="s">
        <v>37</v>
      </c>
      <c r="C149" s="9" t="s">
        <v>450</v>
      </c>
      <c r="D149" s="9" t="s">
        <v>461</v>
      </c>
      <c r="E149" s="9" t="s">
        <v>462</v>
      </c>
      <c r="F149" s="9" t="s">
        <v>412</v>
      </c>
      <c r="G149" s="2"/>
      <c r="H149" s="9" t="s">
        <v>412</v>
      </c>
      <c r="I149" s="9" t="s">
        <v>463</v>
      </c>
      <c r="J149" s="10" t="s">
        <v>43</v>
      </c>
      <c r="K149" s="11" t="s">
        <v>44</v>
      </c>
      <c r="L149" s="8"/>
      <c r="M149" s="8"/>
      <c r="N149" s="12">
        <v>199377</v>
      </c>
      <c r="O149" s="12">
        <v>199377</v>
      </c>
      <c r="P149" s="8"/>
      <c r="Q149" s="8"/>
      <c r="R149" s="8"/>
      <c r="S149" s="8"/>
      <c r="T149" s="8"/>
      <c r="U149" s="8"/>
      <c r="V149" s="12">
        <v>199377</v>
      </c>
      <c r="W149" s="21">
        <v>199377</v>
      </c>
      <c r="X149" s="23">
        <f t="shared" si="2"/>
        <v>199377</v>
      </c>
    </row>
    <row r="150" spans="1:24" ht="25.5" x14ac:dyDescent="0.25">
      <c r="A150" s="8"/>
      <c r="B150" s="9" t="s">
        <v>37</v>
      </c>
      <c r="C150" s="9" t="s">
        <v>450</v>
      </c>
      <c r="D150" s="9" t="s">
        <v>464</v>
      </c>
      <c r="E150" s="9" t="s">
        <v>465</v>
      </c>
      <c r="F150" s="9" t="s">
        <v>412</v>
      </c>
      <c r="G150" s="2"/>
      <c r="H150" s="9" t="s">
        <v>412</v>
      </c>
      <c r="I150" s="9" t="s">
        <v>466</v>
      </c>
      <c r="J150" s="10" t="s">
        <v>43</v>
      </c>
      <c r="K150" s="11" t="s">
        <v>44</v>
      </c>
      <c r="L150" s="8"/>
      <c r="M150" s="8"/>
      <c r="N150" s="12">
        <v>199377</v>
      </c>
      <c r="O150" s="12">
        <v>199377</v>
      </c>
      <c r="P150" s="8"/>
      <c r="Q150" s="8"/>
      <c r="R150" s="8"/>
      <c r="S150" s="8"/>
      <c r="T150" s="8"/>
      <c r="U150" s="8"/>
      <c r="V150" s="12">
        <v>199377</v>
      </c>
      <c r="W150" s="21">
        <v>199377</v>
      </c>
      <c r="X150" s="23">
        <f t="shared" si="2"/>
        <v>199377</v>
      </c>
    </row>
    <row r="151" spans="1:24" ht="25.5" x14ac:dyDescent="0.25">
      <c r="A151" s="8"/>
      <c r="B151" s="9" t="s">
        <v>37</v>
      </c>
      <c r="C151" s="9" t="s">
        <v>450</v>
      </c>
      <c r="D151" s="9" t="s">
        <v>467</v>
      </c>
      <c r="E151" s="9" t="s">
        <v>468</v>
      </c>
      <c r="F151" s="9" t="s">
        <v>412</v>
      </c>
      <c r="G151" s="2"/>
      <c r="H151" s="9" t="s">
        <v>422</v>
      </c>
      <c r="I151" s="9" t="s">
        <v>469</v>
      </c>
      <c r="J151" s="10" t="s">
        <v>43</v>
      </c>
      <c r="K151" s="11" t="s">
        <v>44</v>
      </c>
      <c r="L151" s="8"/>
      <c r="M151" s="8"/>
      <c r="N151" s="12">
        <v>199377</v>
      </c>
      <c r="O151" s="12">
        <v>199377</v>
      </c>
      <c r="P151" s="8"/>
      <c r="Q151" s="8"/>
      <c r="R151" s="8"/>
      <c r="S151" s="8"/>
      <c r="T151" s="8"/>
      <c r="U151" s="8"/>
      <c r="V151" s="12">
        <v>199377</v>
      </c>
      <c r="W151" s="21">
        <v>199377</v>
      </c>
      <c r="X151" s="23">
        <f t="shared" si="2"/>
        <v>199377</v>
      </c>
    </row>
    <row r="152" spans="1:24" ht="25.5" x14ac:dyDescent="0.25">
      <c r="A152" s="8"/>
      <c r="B152" s="9" t="s">
        <v>37</v>
      </c>
      <c r="C152" s="9" t="s">
        <v>450</v>
      </c>
      <c r="D152" s="9" t="s">
        <v>470</v>
      </c>
      <c r="E152" s="9" t="s">
        <v>471</v>
      </c>
      <c r="F152" s="9" t="s">
        <v>412</v>
      </c>
      <c r="G152" s="2"/>
      <c r="H152" s="9" t="s">
        <v>422</v>
      </c>
      <c r="I152" s="9" t="s">
        <v>472</v>
      </c>
      <c r="J152" s="10" t="s">
        <v>43</v>
      </c>
      <c r="K152" s="11" t="s">
        <v>44</v>
      </c>
      <c r="L152" s="8"/>
      <c r="M152" s="8"/>
      <c r="N152" s="12">
        <v>249221</v>
      </c>
      <c r="O152" s="12">
        <v>249221</v>
      </c>
      <c r="P152" s="8"/>
      <c r="Q152" s="8"/>
      <c r="R152" s="8"/>
      <c r="S152" s="8"/>
      <c r="T152" s="8"/>
      <c r="U152" s="8"/>
      <c r="V152" s="12">
        <v>249221</v>
      </c>
      <c r="W152" s="21">
        <v>249221</v>
      </c>
      <c r="X152" s="23">
        <f t="shared" si="2"/>
        <v>249221</v>
      </c>
    </row>
    <row r="153" spans="1:24" ht="25.5" x14ac:dyDescent="0.25">
      <c r="A153" s="8"/>
      <c r="B153" s="9" t="s">
        <v>37</v>
      </c>
      <c r="C153" s="9" t="s">
        <v>450</v>
      </c>
      <c r="D153" s="9" t="s">
        <v>473</v>
      </c>
      <c r="E153" s="9" t="s">
        <v>474</v>
      </c>
      <c r="F153" s="9" t="s">
        <v>412</v>
      </c>
      <c r="G153" s="2"/>
      <c r="H153" s="9" t="s">
        <v>422</v>
      </c>
      <c r="I153" s="9" t="s">
        <v>475</v>
      </c>
      <c r="J153" s="10" t="s">
        <v>43</v>
      </c>
      <c r="K153" s="11" t="s">
        <v>44</v>
      </c>
      <c r="L153" s="8"/>
      <c r="M153" s="8"/>
      <c r="N153" s="12">
        <v>249221</v>
      </c>
      <c r="O153" s="12">
        <v>249221</v>
      </c>
      <c r="P153" s="8"/>
      <c r="Q153" s="8"/>
      <c r="R153" s="8"/>
      <c r="S153" s="8"/>
      <c r="T153" s="8"/>
      <c r="U153" s="8"/>
      <c r="V153" s="12">
        <v>249221</v>
      </c>
      <c r="W153" s="21">
        <v>249221</v>
      </c>
      <c r="X153" s="23">
        <f t="shared" si="2"/>
        <v>249221</v>
      </c>
    </row>
    <row r="154" spans="1:24" ht="25.5" x14ac:dyDescent="0.25">
      <c r="A154" s="8"/>
      <c r="B154" s="9" t="s">
        <v>37</v>
      </c>
      <c r="C154" s="9" t="s">
        <v>450</v>
      </c>
      <c r="D154" s="9" t="s">
        <v>476</v>
      </c>
      <c r="E154" s="9" t="s">
        <v>477</v>
      </c>
      <c r="F154" s="9" t="s">
        <v>422</v>
      </c>
      <c r="G154" s="2"/>
      <c r="H154" s="9" t="s">
        <v>422</v>
      </c>
      <c r="I154" s="9" t="s">
        <v>478</v>
      </c>
      <c r="J154" s="10" t="s">
        <v>43</v>
      </c>
      <c r="K154" s="11" t="s">
        <v>44</v>
      </c>
      <c r="L154" s="8"/>
      <c r="M154" s="8"/>
      <c r="N154" s="12">
        <v>199377</v>
      </c>
      <c r="O154" s="12">
        <v>199377</v>
      </c>
      <c r="P154" s="8"/>
      <c r="Q154" s="8"/>
      <c r="R154" s="8"/>
      <c r="S154" s="8"/>
      <c r="T154" s="8"/>
      <c r="U154" s="8"/>
      <c r="V154" s="12">
        <v>199377</v>
      </c>
      <c r="W154" s="21">
        <v>199377</v>
      </c>
      <c r="X154" s="23">
        <f t="shared" si="2"/>
        <v>199377</v>
      </c>
    </row>
    <row r="155" spans="1:24" ht="25.5" x14ac:dyDescent="0.25">
      <c r="A155" s="8"/>
      <c r="B155" s="9" t="s">
        <v>37</v>
      </c>
      <c r="C155" s="9" t="s">
        <v>479</v>
      </c>
      <c r="D155" s="9" t="s">
        <v>480</v>
      </c>
      <c r="E155" s="9" t="s">
        <v>481</v>
      </c>
      <c r="F155" s="9" t="s">
        <v>422</v>
      </c>
      <c r="G155" s="2"/>
      <c r="H155" s="9" t="s">
        <v>422</v>
      </c>
      <c r="I155" s="9" t="s">
        <v>482</v>
      </c>
      <c r="J155" s="10" t="s">
        <v>43</v>
      </c>
      <c r="K155" s="11" t="s">
        <v>44</v>
      </c>
      <c r="L155" s="8"/>
      <c r="M155" s="8"/>
      <c r="N155" s="12">
        <v>249221</v>
      </c>
      <c r="O155" s="12">
        <v>249221</v>
      </c>
      <c r="P155" s="8"/>
      <c r="Q155" s="8"/>
      <c r="R155" s="8"/>
      <c r="S155" s="8"/>
      <c r="T155" s="8"/>
      <c r="U155" s="8"/>
      <c r="V155" s="12">
        <v>249221</v>
      </c>
      <c r="W155" s="21">
        <v>249221</v>
      </c>
      <c r="X155" s="23">
        <f t="shared" si="2"/>
        <v>249221</v>
      </c>
    </row>
    <row r="156" spans="1:24" ht="25.5" x14ac:dyDescent="0.25">
      <c r="A156" s="8"/>
      <c r="B156" s="9" t="s">
        <v>37</v>
      </c>
      <c r="C156" s="9" t="s">
        <v>479</v>
      </c>
      <c r="D156" s="9" t="s">
        <v>483</v>
      </c>
      <c r="E156" s="9" t="s">
        <v>484</v>
      </c>
      <c r="F156" s="9" t="s">
        <v>422</v>
      </c>
      <c r="G156" s="2"/>
      <c r="H156" s="9" t="s">
        <v>422</v>
      </c>
      <c r="I156" s="9" t="s">
        <v>485</v>
      </c>
      <c r="J156" s="10" t="s">
        <v>43</v>
      </c>
      <c r="K156" s="11" t="s">
        <v>44</v>
      </c>
      <c r="L156" s="8"/>
      <c r="M156" s="8"/>
      <c r="N156" s="12">
        <v>199377</v>
      </c>
      <c r="O156" s="12">
        <v>199377</v>
      </c>
      <c r="P156" s="8"/>
      <c r="Q156" s="8"/>
      <c r="R156" s="8"/>
      <c r="S156" s="8"/>
      <c r="T156" s="8"/>
      <c r="U156" s="8"/>
      <c r="V156" s="12">
        <v>199377</v>
      </c>
      <c r="W156" s="21">
        <v>199377</v>
      </c>
      <c r="X156" s="23">
        <f t="shared" si="2"/>
        <v>199377</v>
      </c>
    </row>
    <row r="157" spans="1:24" ht="25.5" x14ac:dyDescent="0.25">
      <c r="A157" s="8"/>
      <c r="B157" s="9" t="s">
        <v>37</v>
      </c>
      <c r="C157" s="9" t="s">
        <v>479</v>
      </c>
      <c r="D157" s="9" t="s">
        <v>486</v>
      </c>
      <c r="E157" s="9" t="s">
        <v>487</v>
      </c>
      <c r="F157" s="9" t="s">
        <v>422</v>
      </c>
      <c r="G157" s="2"/>
      <c r="H157" s="9" t="s">
        <v>422</v>
      </c>
      <c r="I157" s="9" t="s">
        <v>488</v>
      </c>
      <c r="J157" s="10" t="s">
        <v>43</v>
      </c>
      <c r="K157" s="11" t="s">
        <v>44</v>
      </c>
      <c r="L157" s="8"/>
      <c r="M157" s="8"/>
      <c r="N157" s="12">
        <v>249221</v>
      </c>
      <c r="O157" s="12">
        <v>249221</v>
      </c>
      <c r="P157" s="8"/>
      <c r="Q157" s="8"/>
      <c r="R157" s="8"/>
      <c r="S157" s="8"/>
      <c r="T157" s="8"/>
      <c r="U157" s="8"/>
      <c r="V157" s="12">
        <v>249221</v>
      </c>
      <c r="W157" s="21">
        <v>249221</v>
      </c>
      <c r="X157" s="23">
        <f t="shared" si="2"/>
        <v>249221</v>
      </c>
    </row>
    <row r="158" spans="1:24" ht="25.5" x14ac:dyDescent="0.25">
      <c r="A158" s="8"/>
      <c r="B158" s="9" t="s">
        <v>37</v>
      </c>
      <c r="C158" s="9" t="s">
        <v>479</v>
      </c>
      <c r="D158" s="9" t="s">
        <v>489</v>
      </c>
      <c r="E158" s="9" t="s">
        <v>490</v>
      </c>
      <c r="F158" s="9" t="s">
        <v>450</v>
      </c>
      <c r="G158" s="2"/>
      <c r="H158" s="9" t="s">
        <v>450</v>
      </c>
      <c r="I158" s="9" t="s">
        <v>491</v>
      </c>
      <c r="J158" s="10" t="s">
        <v>43</v>
      </c>
      <c r="K158" s="11" t="s">
        <v>44</v>
      </c>
      <c r="L158" s="8"/>
      <c r="M158" s="8"/>
      <c r="N158" s="12">
        <v>199377</v>
      </c>
      <c r="O158" s="12">
        <v>199377</v>
      </c>
      <c r="P158" s="8"/>
      <c r="Q158" s="8"/>
      <c r="R158" s="8"/>
      <c r="S158" s="8"/>
      <c r="T158" s="8"/>
      <c r="U158" s="8"/>
      <c r="V158" s="12">
        <v>199377</v>
      </c>
      <c r="W158" s="21">
        <v>199377</v>
      </c>
      <c r="X158" s="23">
        <f t="shared" si="2"/>
        <v>199377</v>
      </c>
    </row>
    <row r="159" spans="1:24" ht="25.5" x14ac:dyDescent="0.25">
      <c r="A159" s="8"/>
      <c r="B159" s="9" t="s">
        <v>37</v>
      </c>
      <c r="C159" s="9" t="s">
        <v>479</v>
      </c>
      <c r="D159" s="9" t="s">
        <v>492</v>
      </c>
      <c r="E159" s="9" t="s">
        <v>493</v>
      </c>
      <c r="F159" s="9" t="s">
        <v>450</v>
      </c>
      <c r="G159" s="2"/>
      <c r="H159" s="9" t="s">
        <v>450</v>
      </c>
      <c r="I159" s="9" t="s">
        <v>494</v>
      </c>
      <c r="J159" s="10" t="s">
        <v>43</v>
      </c>
      <c r="K159" s="11" t="s">
        <v>44</v>
      </c>
      <c r="L159" s="8"/>
      <c r="M159" s="8"/>
      <c r="N159" s="12">
        <v>199377</v>
      </c>
      <c r="O159" s="12">
        <v>199377</v>
      </c>
      <c r="P159" s="8"/>
      <c r="Q159" s="8"/>
      <c r="R159" s="8"/>
      <c r="S159" s="8"/>
      <c r="T159" s="8"/>
      <c r="U159" s="8"/>
      <c r="V159" s="12">
        <v>199377</v>
      </c>
      <c r="W159" s="21">
        <v>199377</v>
      </c>
      <c r="X159" s="23">
        <f t="shared" si="2"/>
        <v>199377</v>
      </c>
    </row>
    <row r="160" spans="1:24" ht="25.5" x14ac:dyDescent="0.25">
      <c r="A160" s="8"/>
      <c r="B160" s="9" t="s">
        <v>37</v>
      </c>
      <c r="C160" s="9" t="s">
        <v>479</v>
      </c>
      <c r="D160" s="9" t="s">
        <v>495</v>
      </c>
      <c r="E160" s="9" t="s">
        <v>496</v>
      </c>
      <c r="F160" s="9" t="s">
        <v>450</v>
      </c>
      <c r="G160" s="2"/>
      <c r="H160" s="9" t="s">
        <v>450</v>
      </c>
      <c r="I160" s="9" t="s">
        <v>497</v>
      </c>
      <c r="J160" s="10" t="s">
        <v>43</v>
      </c>
      <c r="K160" s="11" t="s">
        <v>44</v>
      </c>
      <c r="L160" s="8"/>
      <c r="M160" s="8"/>
      <c r="N160" s="12">
        <v>249221</v>
      </c>
      <c r="O160" s="12">
        <v>249221</v>
      </c>
      <c r="P160" s="8"/>
      <c r="Q160" s="8"/>
      <c r="R160" s="8"/>
      <c r="S160" s="8"/>
      <c r="T160" s="8"/>
      <c r="U160" s="8"/>
      <c r="V160" s="12">
        <v>249221</v>
      </c>
      <c r="W160" s="21">
        <v>249221</v>
      </c>
      <c r="X160" s="23">
        <f t="shared" si="2"/>
        <v>249221</v>
      </c>
    </row>
    <row r="161" spans="1:24" ht="25.5" x14ac:dyDescent="0.25">
      <c r="A161" s="8"/>
      <c r="B161" s="9" t="s">
        <v>37</v>
      </c>
      <c r="C161" s="9" t="s">
        <v>479</v>
      </c>
      <c r="D161" s="9" t="s">
        <v>498</v>
      </c>
      <c r="E161" s="9" t="s">
        <v>499</v>
      </c>
      <c r="F161" s="9" t="s">
        <v>450</v>
      </c>
      <c r="G161" s="2"/>
      <c r="H161" s="9" t="s">
        <v>450</v>
      </c>
      <c r="I161" s="9" t="s">
        <v>500</v>
      </c>
      <c r="J161" s="10" t="s">
        <v>43</v>
      </c>
      <c r="K161" s="11" t="s">
        <v>44</v>
      </c>
      <c r="L161" s="8"/>
      <c r="M161" s="8"/>
      <c r="N161" s="12">
        <v>249221</v>
      </c>
      <c r="O161" s="12">
        <v>249221</v>
      </c>
      <c r="P161" s="8"/>
      <c r="Q161" s="8"/>
      <c r="R161" s="8"/>
      <c r="S161" s="8"/>
      <c r="T161" s="8"/>
      <c r="U161" s="8"/>
      <c r="V161" s="12">
        <v>249221</v>
      </c>
      <c r="W161" s="21">
        <v>249221</v>
      </c>
      <c r="X161" s="23">
        <f t="shared" si="2"/>
        <v>249221</v>
      </c>
    </row>
    <row r="162" spans="1:24" ht="25.5" x14ac:dyDescent="0.25">
      <c r="A162" s="8"/>
      <c r="B162" s="9" t="s">
        <v>37</v>
      </c>
      <c r="C162" s="9" t="s">
        <v>501</v>
      </c>
      <c r="D162" s="9" t="s">
        <v>502</v>
      </c>
      <c r="E162" s="9" t="s">
        <v>503</v>
      </c>
      <c r="F162" s="9" t="s">
        <v>450</v>
      </c>
      <c r="G162" s="2"/>
      <c r="H162" s="9" t="s">
        <v>450</v>
      </c>
      <c r="I162" s="9" t="s">
        <v>504</v>
      </c>
      <c r="J162" s="10" t="s">
        <v>43</v>
      </c>
      <c r="K162" s="11" t="s">
        <v>44</v>
      </c>
      <c r="L162" s="8"/>
      <c r="M162" s="8"/>
      <c r="N162" s="12">
        <v>199377</v>
      </c>
      <c r="O162" s="12">
        <v>199377</v>
      </c>
      <c r="P162" s="8"/>
      <c r="Q162" s="8"/>
      <c r="R162" s="8"/>
      <c r="S162" s="8"/>
      <c r="T162" s="8"/>
      <c r="U162" s="8"/>
      <c r="V162" s="12">
        <v>199377</v>
      </c>
      <c r="W162" s="21">
        <v>199377</v>
      </c>
      <c r="X162" s="23">
        <f t="shared" si="2"/>
        <v>199377</v>
      </c>
    </row>
    <row r="163" spans="1:24" ht="25.5" x14ac:dyDescent="0.25">
      <c r="A163" s="8"/>
      <c r="B163" s="9" t="s">
        <v>37</v>
      </c>
      <c r="C163" s="9" t="s">
        <v>505</v>
      </c>
      <c r="D163" s="9" t="s">
        <v>506</v>
      </c>
      <c r="E163" s="9" t="s">
        <v>507</v>
      </c>
      <c r="F163" s="9" t="s">
        <v>501</v>
      </c>
      <c r="G163" s="2"/>
      <c r="H163" s="9" t="s">
        <v>501</v>
      </c>
      <c r="I163" s="9" t="s">
        <v>508</v>
      </c>
      <c r="J163" s="10" t="s">
        <v>43</v>
      </c>
      <c r="K163" s="11" t="s">
        <v>44</v>
      </c>
      <c r="L163" s="8"/>
      <c r="M163" s="8"/>
      <c r="N163" s="12">
        <v>199377</v>
      </c>
      <c r="O163" s="12">
        <v>199377</v>
      </c>
      <c r="P163" s="8"/>
      <c r="Q163" s="8"/>
      <c r="R163" s="8"/>
      <c r="S163" s="8"/>
      <c r="T163" s="8"/>
      <c r="U163" s="8"/>
      <c r="V163" s="12">
        <v>199377</v>
      </c>
      <c r="W163" s="21">
        <v>199377</v>
      </c>
      <c r="X163" s="23">
        <f t="shared" si="2"/>
        <v>199377</v>
      </c>
    </row>
    <row r="164" spans="1:24" ht="25.5" x14ac:dyDescent="0.25">
      <c r="A164" s="8"/>
      <c r="B164" s="9" t="s">
        <v>37</v>
      </c>
      <c r="C164" s="9" t="s">
        <v>505</v>
      </c>
      <c r="D164" s="9" t="s">
        <v>509</v>
      </c>
      <c r="E164" s="9" t="s">
        <v>510</v>
      </c>
      <c r="F164" s="9" t="s">
        <v>501</v>
      </c>
      <c r="G164" s="2"/>
      <c r="H164" s="9" t="s">
        <v>501</v>
      </c>
      <c r="I164" s="9" t="s">
        <v>511</v>
      </c>
      <c r="J164" s="10" t="s">
        <v>43</v>
      </c>
      <c r="K164" s="11" t="s">
        <v>44</v>
      </c>
      <c r="L164" s="8"/>
      <c r="M164" s="8"/>
      <c r="N164" s="12">
        <v>199377</v>
      </c>
      <c r="O164" s="12">
        <v>199377</v>
      </c>
      <c r="P164" s="8"/>
      <c r="Q164" s="8"/>
      <c r="R164" s="8"/>
      <c r="S164" s="8"/>
      <c r="T164" s="8"/>
      <c r="U164" s="8"/>
      <c r="V164" s="12">
        <v>199377</v>
      </c>
      <c r="W164" s="21">
        <v>199377</v>
      </c>
      <c r="X164" s="23">
        <f t="shared" si="2"/>
        <v>199377</v>
      </c>
    </row>
    <row r="165" spans="1:24" ht="25.5" x14ac:dyDescent="0.25">
      <c r="A165" s="8"/>
      <c r="B165" s="9" t="s">
        <v>37</v>
      </c>
      <c r="C165" s="9" t="s">
        <v>505</v>
      </c>
      <c r="D165" s="9" t="s">
        <v>512</v>
      </c>
      <c r="E165" s="9" t="s">
        <v>513</v>
      </c>
      <c r="F165" s="9" t="s">
        <v>501</v>
      </c>
      <c r="G165" s="2"/>
      <c r="H165" s="9" t="s">
        <v>501</v>
      </c>
      <c r="I165" s="9" t="s">
        <v>514</v>
      </c>
      <c r="J165" s="10" t="s">
        <v>43</v>
      </c>
      <c r="K165" s="11" t="s">
        <v>44</v>
      </c>
      <c r="L165" s="8"/>
      <c r="M165" s="8"/>
      <c r="N165" s="12">
        <v>199377</v>
      </c>
      <c r="O165" s="12">
        <v>199377</v>
      </c>
      <c r="P165" s="8"/>
      <c r="Q165" s="8"/>
      <c r="R165" s="8"/>
      <c r="S165" s="8"/>
      <c r="T165" s="8"/>
      <c r="U165" s="8"/>
      <c r="V165" s="12">
        <v>199377</v>
      </c>
      <c r="W165" s="21">
        <v>199377</v>
      </c>
      <c r="X165" s="23">
        <f t="shared" si="2"/>
        <v>199377</v>
      </c>
    </row>
    <row r="166" spans="1:24" ht="25.5" x14ac:dyDescent="0.25">
      <c r="A166" s="8"/>
      <c r="B166" s="9" t="s">
        <v>37</v>
      </c>
      <c r="C166" s="9" t="s">
        <v>505</v>
      </c>
      <c r="D166" s="9" t="s">
        <v>515</v>
      </c>
      <c r="E166" s="9" t="s">
        <v>516</v>
      </c>
      <c r="F166" s="9" t="s">
        <v>501</v>
      </c>
      <c r="G166" s="2"/>
      <c r="H166" s="9" t="s">
        <v>501</v>
      </c>
      <c r="I166" s="9" t="s">
        <v>517</v>
      </c>
      <c r="J166" s="10" t="s">
        <v>43</v>
      </c>
      <c r="K166" s="11" t="s">
        <v>44</v>
      </c>
      <c r="L166" s="8"/>
      <c r="M166" s="8"/>
      <c r="N166" s="12">
        <v>199377</v>
      </c>
      <c r="O166" s="12">
        <v>199377</v>
      </c>
      <c r="P166" s="8"/>
      <c r="Q166" s="8"/>
      <c r="R166" s="8"/>
      <c r="S166" s="8"/>
      <c r="T166" s="8"/>
      <c r="U166" s="8"/>
      <c r="V166" s="12">
        <v>199377</v>
      </c>
      <c r="W166" s="21">
        <v>199377</v>
      </c>
      <c r="X166" s="23">
        <f t="shared" si="2"/>
        <v>199377</v>
      </c>
    </row>
    <row r="167" spans="1:24" ht="25.5" x14ac:dyDescent="0.25">
      <c r="A167" s="8"/>
      <c r="B167" s="9" t="s">
        <v>37</v>
      </c>
      <c r="C167" s="9" t="s">
        <v>518</v>
      </c>
      <c r="D167" s="9" t="s">
        <v>519</v>
      </c>
      <c r="E167" s="9" t="s">
        <v>520</v>
      </c>
      <c r="F167" s="9" t="s">
        <v>501</v>
      </c>
      <c r="G167" s="2"/>
      <c r="H167" s="9" t="s">
        <v>501</v>
      </c>
      <c r="I167" s="9" t="s">
        <v>521</v>
      </c>
      <c r="J167" s="10" t="s">
        <v>43</v>
      </c>
      <c r="K167" s="11" t="s">
        <v>44</v>
      </c>
      <c r="L167" s="8"/>
      <c r="M167" s="8"/>
      <c r="N167" s="12">
        <v>199377</v>
      </c>
      <c r="O167" s="12">
        <v>199377</v>
      </c>
      <c r="P167" s="8"/>
      <c r="Q167" s="8"/>
      <c r="R167" s="8"/>
      <c r="S167" s="8"/>
      <c r="T167" s="8"/>
      <c r="U167" s="8"/>
      <c r="V167" s="12">
        <v>199377</v>
      </c>
      <c r="W167" s="21">
        <v>199377</v>
      </c>
      <c r="X167" s="23">
        <f t="shared" si="2"/>
        <v>199377</v>
      </c>
    </row>
    <row r="168" spans="1:24" ht="25.5" x14ac:dyDescent="0.25">
      <c r="A168" s="8"/>
      <c r="B168" s="9" t="s">
        <v>37</v>
      </c>
      <c r="C168" s="9" t="s">
        <v>518</v>
      </c>
      <c r="D168" s="9" t="s">
        <v>522</v>
      </c>
      <c r="E168" s="9" t="s">
        <v>523</v>
      </c>
      <c r="F168" s="9" t="s">
        <v>501</v>
      </c>
      <c r="G168" s="2"/>
      <c r="H168" s="9" t="s">
        <v>501</v>
      </c>
      <c r="I168" s="9" t="s">
        <v>524</v>
      </c>
      <c r="J168" s="10" t="s">
        <v>43</v>
      </c>
      <c r="K168" s="11" t="s">
        <v>44</v>
      </c>
      <c r="L168" s="8"/>
      <c r="M168" s="8"/>
      <c r="N168" s="12">
        <v>249221</v>
      </c>
      <c r="O168" s="12">
        <v>249221</v>
      </c>
      <c r="P168" s="8"/>
      <c r="Q168" s="8"/>
      <c r="R168" s="8"/>
      <c r="S168" s="8"/>
      <c r="T168" s="8"/>
      <c r="U168" s="8"/>
      <c r="V168" s="12">
        <v>249221</v>
      </c>
      <c r="W168" s="21">
        <v>249221</v>
      </c>
      <c r="X168" s="23">
        <f t="shared" si="2"/>
        <v>249221</v>
      </c>
    </row>
    <row r="169" spans="1:24" ht="25.5" x14ac:dyDescent="0.25">
      <c r="A169" s="8"/>
      <c r="B169" s="9" t="s">
        <v>37</v>
      </c>
      <c r="C169" s="9" t="s">
        <v>518</v>
      </c>
      <c r="D169" s="9" t="s">
        <v>525</v>
      </c>
      <c r="E169" s="9" t="s">
        <v>526</v>
      </c>
      <c r="F169" s="9" t="s">
        <v>505</v>
      </c>
      <c r="G169" s="2"/>
      <c r="H169" s="9" t="s">
        <v>505</v>
      </c>
      <c r="I169" s="9" t="s">
        <v>527</v>
      </c>
      <c r="J169" s="10" t="s">
        <v>43</v>
      </c>
      <c r="K169" s="11" t="s">
        <v>44</v>
      </c>
      <c r="L169" s="8"/>
      <c r="M169" s="8"/>
      <c r="N169" s="12">
        <v>249221</v>
      </c>
      <c r="O169" s="12">
        <v>249221</v>
      </c>
      <c r="P169" s="8"/>
      <c r="Q169" s="8"/>
      <c r="R169" s="8"/>
      <c r="S169" s="8"/>
      <c r="T169" s="8"/>
      <c r="U169" s="8"/>
      <c r="V169" s="12">
        <v>249221</v>
      </c>
      <c r="W169" s="21">
        <v>249221</v>
      </c>
      <c r="X169" s="23">
        <f t="shared" si="2"/>
        <v>249221</v>
      </c>
    </row>
    <row r="170" spans="1:24" ht="25.5" x14ac:dyDescent="0.25">
      <c r="A170" s="8"/>
      <c r="B170" s="9" t="s">
        <v>37</v>
      </c>
      <c r="C170" s="9" t="s">
        <v>518</v>
      </c>
      <c r="D170" s="9" t="s">
        <v>528</v>
      </c>
      <c r="E170" s="9" t="s">
        <v>529</v>
      </c>
      <c r="F170" s="9" t="s">
        <v>505</v>
      </c>
      <c r="G170" s="2"/>
      <c r="H170" s="9" t="s">
        <v>505</v>
      </c>
      <c r="I170" s="9" t="s">
        <v>530</v>
      </c>
      <c r="J170" s="10" t="s">
        <v>43</v>
      </c>
      <c r="K170" s="11" t="s">
        <v>44</v>
      </c>
      <c r="L170" s="8"/>
      <c r="M170" s="8"/>
      <c r="N170" s="12">
        <v>199377</v>
      </c>
      <c r="O170" s="12">
        <v>199377</v>
      </c>
      <c r="P170" s="8"/>
      <c r="Q170" s="8"/>
      <c r="R170" s="8"/>
      <c r="S170" s="8"/>
      <c r="T170" s="8"/>
      <c r="U170" s="8"/>
      <c r="V170" s="12">
        <v>199377</v>
      </c>
      <c r="W170" s="21">
        <v>199377</v>
      </c>
      <c r="X170" s="23">
        <f t="shared" si="2"/>
        <v>199377</v>
      </c>
    </row>
    <row r="171" spans="1:24" ht="25.5" x14ac:dyDescent="0.25">
      <c r="A171" s="8"/>
      <c r="B171" s="9" t="s">
        <v>37</v>
      </c>
      <c r="C171" s="9" t="s">
        <v>518</v>
      </c>
      <c r="D171" s="9" t="s">
        <v>531</v>
      </c>
      <c r="E171" s="9" t="s">
        <v>532</v>
      </c>
      <c r="F171" s="9" t="s">
        <v>505</v>
      </c>
      <c r="G171" s="2"/>
      <c r="H171" s="9" t="s">
        <v>505</v>
      </c>
      <c r="I171" s="9" t="s">
        <v>533</v>
      </c>
      <c r="J171" s="10" t="s">
        <v>43</v>
      </c>
      <c r="K171" s="11" t="s">
        <v>44</v>
      </c>
      <c r="L171" s="8"/>
      <c r="M171" s="8"/>
      <c r="N171" s="12">
        <v>199377</v>
      </c>
      <c r="O171" s="12">
        <v>199377</v>
      </c>
      <c r="P171" s="8"/>
      <c r="Q171" s="8"/>
      <c r="R171" s="8"/>
      <c r="S171" s="8"/>
      <c r="T171" s="8"/>
      <c r="U171" s="8"/>
      <c r="V171" s="12">
        <v>199377</v>
      </c>
      <c r="W171" s="21">
        <v>199377</v>
      </c>
      <c r="X171" s="23">
        <f t="shared" si="2"/>
        <v>199377</v>
      </c>
    </row>
    <row r="172" spans="1:24" ht="25.5" x14ac:dyDescent="0.25">
      <c r="A172" s="8"/>
      <c r="B172" s="9" t="s">
        <v>37</v>
      </c>
      <c r="C172" s="9" t="s">
        <v>518</v>
      </c>
      <c r="D172" s="9" t="s">
        <v>534</v>
      </c>
      <c r="E172" s="9" t="s">
        <v>535</v>
      </c>
      <c r="F172" s="9" t="s">
        <v>505</v>
      </c>
      <c r="G172" s="2"/>
      <c r="H172" s="9" t="s">
        <v>505</v>
      </c>
      <c r="I172" s="9" t="s">
        <v>536</v>
      </c>
      <c r="J172" s="10" t="s">
        <v>43</v>
      </c>
      <c r="K172" s="11" t="s">
        <v>44</v>
      </c>
      <c r="L172" s="8"/>
      <c r="M172" s="8"/>
      <c r="N172" s="12">
        <v>199377</v>
      </c>
      <c r="O172" s="12">
        <v>199377</v>
      </c>
      <c r="P172" s="8"/>
      <c r="Q172" s="8"/>
      <c r="R172" s="8"/>
      <c r="S172" s="8"/>
      <c r="T172" s="8"/>
      <c r="U172" s="8"/>
      <c r="V172" s="12">
        <v>199377</v>
      </c>
      <c r="W172" s="21">
        <v>199377</v>
      </c>
      <c r="X172" s="23">
        <f t="shared" si="2"/>
        <v>199377</v>
      </c>
    </row>
    <row r="173" spans="1:24" ht="25.5" x14ac:dyDescent="0.25">
      <c r="A173" s="8"/>
      <c r="B173" s="9" t="s">
        <v>37</v>
      </c>
      <c r="C173" s="9" t="s">
        <v>518</v>
      </c>
      <c r="D173" s="9" t="s">
        <v>537</v>
      </c>
      <c r="E173" s="9" t="s">
        <v>538</v>
      </c>
      <c r="F173" s="9" t="s">
        <v>505</v>
      </c>
      <c r="G173" s="2"/>
      <c r="H173" s="9" t="s">
        <v>505</v>
      </c>
      <c r="I173" s="9" t="s">
        <v>539</v>
      </c>
      <c r="J173" s="10" t="s">
        <v>43</v>
      </c>
      <c r="K173" s="11" t="s">
        <v>44</v>
      </c>
      <c r="L173" s="8"/>
      <c r="M173" s="8"/>
      <c r="N173" s="12">
        <v>199377</v>
      </c>
      <c r="O173" s="12">
        <v>199377</v>
      </c>
      <c r="P173" s="8"/>
      <c r="Q173" s="8"/>
      <c r="R173" s="8"/>
      <c r="S173" s="8"/>
      <c r="T173" s="8"/>
      <c r="U173" s="8"/>
      <c r="V173" s="12">
        <v>199377</v>
      </c>
      <c r="W173" s="21">
        <v>199377</v>
      </c>
      <c r="X173" s="23">
        <f t="shared" si="2"/>
        <v>199377</v>
      </c>
    </row>
    <row r="174" spans="1:24" ht="25.5" x14ac:dyDescent="0.25">
      <c r="A174" s="8"/>
      <c r="B174" s="9" t="s">
        <v>37</v>
      </c>
      <c r="C174" s="9" t="s">
        <v>540</v>
      </c>
      <c r="D174" s="9" t="s">
        <v>541</v>
      </c>
      <c r="E174" s="9" t="s">
        <v>542</v>
      </c>
      <c r="F174" s="9" t="s">
        <v>505</v>
      </c>
      <c r="G174" s="2"/>
      <c r="H174" s="9" t="s">
        <v>505</v>
      </c>
      <c r="I174" s="9" t="s">
        <v>543</v>
      </c>
      <c r="J174" s="10" t="s">
        <v>43</v>
      </c>
      <c r="K174" s="11" t="s">
        <v>44</v>
      </c>
      <c r="L174" s="8"/>
      <c r="M174" s="8"/>
      <c r="N174" s="12">
        <v>199377</v>
      </c>
      <c r="O174" s="12">
        <v>199377</v>
      </c>
      <c r="P174" s="8"/>
      <c r="Q174" s="8"/>
      <c r="R174" s="8"/>
      <c r="S174" s="8"/>
      <c r="T174" s="8"/>
      <c r="U174" s="8"/>
      <c r="V174" s="12">
        <v>199377</v>
      </c>
      <c r="W174" s="21">
        <v>199377</v>
      </c>
      <c r="X174" s="23">
        <f t="shared" si="2"/>
        <v>199377</v>
      </c>
    </row>
    <row r="175" spans="1:24" ht="25.5" x14ac:dyDescent="0.25">
      <c r="A175" s="8"/>
      <c r="B175" s="9" t="s">
        <v>37</v>
      </c>
      <c r="C175" s="9" t="s">
        <v>540</v>
      </c>
      <c r="D175" s="9" t="s">
        <v>544</v>
      </c>
      <c r="E175" s="9" t="s">
        <v>545</v>
      </c>
      <c r="F175" s="9" t="s">
        <v>505</v>
      </c>
      <c r="G175" s="2"/>
      <c r="H175" s="9" t="s">
        <v>505</v>
      </c>
      <c r="I175" s="9" t="s">
        <v>546</v>
      </c>
      <c r="J175" s="10" t="s">
        <v>43</v>
      </c>
      <c r="K175" s="11" t="s">
        <v>44</v>
      </c>
      <c r="L175" s="8"/>
      <c r="M175" s="8"/>
      <c r="N175" s="12">
        <v>249221</v>
      </c>
      <c r="O175" s="12">
        <v>249221</v>
      </c>
      <c r="P175" s="8"/>
      <c r="Q175" s="8"/>
      <c r="R175" s="8"/>
      <c r="S175" s="8"/>
      <c r="T175" s="8"/>
      <c r="U175" s="8"/>
      <c r="V175" s="12">
        <v>249221</v>
      </c>
      <c r="W175" s="21">
        <v>249221</v>
      </c>
      <c r="X175" s="23">
        <f t="shared" si="2"/>
        <v>249221</v>
      </c>
    </row>
    <row r="176" spans="1:24" ht="25.5" x14ac:dyDescent="0.25">
      <c r="A176" s="8"/>
      <c r="B176" s="9" t="s">
        <v>37</v>
      </c>
      <c r="C176" s="9" t="s">
        <v>540</v>
      </c>
      <c r="D176" s="9" t="s">
        <v>547</v>
      </c>
      <c r="E176" s="9" t="s">
        <v>548</v>
      </c>
      <c r="F176" s="9" t="s">
        <v>518</v>
      </c>
      <c r="G176" s="2"/>
      <c r="H176" s="9" t="s">
        <v>518</v>
      </c>
      <c r="I176" s="9" t="s">
        <v>549</v>
      </c>
      <c r="J176" s="10" t="s">
        <v>43</v>
      </c>
      <c r="K176" s="11" t="s">
        <v>44</v>
      </c>
      <c r="L176" s="8"/>
      <c r="M176" s="8"/>
      <c r="N176" s="12">
        <v>199377</v>
      </c>
      <c r="O176" s="12">
        <v>199377</v>
      </c>
      <c r="P176" s="8"/>
      <c r="Q176" s="8"/>
      <c r="R176" s="8"/>
      <c r="S176" s="8"/>
      <c r="T176" s="8"/>
      <c r="U176" s="8"/>
      <c r="V176" s="12">
        <v>199377</v>
      </c>
      <c r="W176" s="21">
        <v>199377</v>
      </c>
      <c r="X176" s="23">
        <f t="shared" si="2"/>
        <v>199377</v>
      </c>
    </row>
    <row r="177" spans="1:24" ht="25.5" x14ac:dyDescent="0.25">
      <c r="A177" s="8"/>
      <c r="B177" s="9" t="s">
        <v>37</v>
      </c>
      <c r="C177" s="9" t="s">
        <v>540</v>
      </c>
      <c r="D177" s="9" t="s">
        <v>550</v>
      </c>
      <c r="E177" s="9" t="s">
        <v>551</v>
      </c>
      <c r="F177" s="9" t="s">
        <v>518</v>
      </c>
      <c r="G177" s="2"/>
      <c r="H177" s="9" t="s">
        <v>518</v>
      </c>
      <c r="I177" s="9" t="s">
        <v>552</v>
      </c>
      <c r="J177" s="10" t="s">
        <v>43</v>
      </c>
      <c r="K177" s="11" t="s">
        <v>44</v>
      </c>
      <c r="L177" s="8"/>
      <c r="M177" s="8"/>
      <c r="N177" s="12">
        <v>249221</v>
      </c>
      <c r="O177" s="12">
        <v>249221</v>
      </c>
      <c r="P177" s="8"/>
      <c r="Q177" s="8"/>
      <c r="R177" s="8"/>
      <c r="S177" s="8"/>
      <c r="T177" s="8"/>
      <c r="U177" s="8"/>
      <c r="V177" s="12">
        <v>249221</v>
      </c>
      <c r="W177" s="21">
        <v>249221</v>
      </c>
      <c r="X177" s="23">
        <f t="shared" si="2"/>
        <v>249221</v>
      </c>
    </row>
    <row r="178" spans="1:24" ht="25.5" x14ac:dyDescent="0.25">
      <c r="A178" s="8"/>
      <c r="B178" s="9" t="s">
        <v>37</v>
      </c>
      <c r="C178" s="9" t="s">
        <v>540</v>
      </c>
      <c r="D178" s="9" t="s">
        <v>553</v>
      </c>
      <c r="E178" s="9" t="s">
        <v>554</v>
      </c>
      <c r="F178" s="9" t="s">
        <v>518</v>
      </c>
      <c r="G178" s="2"/>
      <c r="H178" s="9" t="s">
        <v>518</v>
      </c>
      <c r="I178" s="9" t="s">
        <v>555</v>
      </c>
      <c r="J178" s="10" t="s">
        <v>43</v>
      </c>
      <c r="K178" s="11" t="s">
        <v>44</v>
      </c>
      <c r="L178" s="8"/>
      <c r="M178" s="8"/>
      <c r="N178" s="12">
        <v>199377</v>
      </c>
      <c r="O178" s="12">
        <v>199377</v>
      </c>
      <c r="P178" s="8"/>
      <c r="Q178" s="8"/>
      <c r="R178" s="8"/>
      <c r="S178" s="8"/>
      <c r="T178" s="8"/>
      <c r="U178" s="8"/>
      <c r="V178" s="12">
        <v>199377</v>
      </c>
      <c r="W178" s="21">
        <v>199377</v>
      </c>
      <c r="X178" s="23">
        <f t="shared" si="2"/>
        <v>199377</v>
      </c>
    </row>
    <row r="179" spans="1:24" ht="25.5" x14ac:dyDescent="0.25">
      <c r="A179" s="8"/>
      <c r="B179" s="9" t="s">
        <v>37</v>
      </c>
      <c r="C179" s="9" t="s">
        <v>556</v>
      </c>
      <c r="D179" s="9" t="s">
        <v>557</v>
      </c>
      <c r="E179" s="9" t="s">
        <v>558</v>
      </c>
      <c r="F179" s="9" t="s">
        <v>518</v>
      </c>
      <c r="G179" s="2"/>
      <c r="H179" s="9" t="s">
        <v>518</v>
      </c>
      <c r="I179" s="9" t="s">
        <v>559</v>
      </c>
      <c r="J179" s="10" t="s">
        <v>43</v>
      </c>
      <c r="K179" s="11" t="s">
        <v>44</v>
      </c>
      <c r="L179" s="8"/>
      <c r="M179" s="8"/>
      <c r="N179" s="12">
        <v>249221</v>
      </c>
      <c r="O179" s="12">
        <v>249221</v>
      </c>
      <c r="P179" s="8"/>
      <c r="Q179" s="8"/>
      <c r="R179" s="8"/>
      <c r="S179" s="8"/>
      <c r="T179" s="8"/>
      <c r="U179" s="8"/>
      <c r="V179" s="12">
        <v>249221</v>
      </c>
      <c r="W179" s="21">
        <v>249221</v>
      </c>
      <c r="X179" s="23">
        <f t="shared" si="2"/>
        <v>249221</v>
      </c>
    </row>
    <row r="180" spans="1:24" ht="25.5" x14ac:dyDescent="0.25">
      <c r="A180" s="8"/>
      <c r="B180" s="9" t="s">
        <v>37</v>
      </c>
      <c r="C180" s="9" t="s">
        <v>560</v>
      </c>
      <c r="D180" s="9" t="s">
        <v>561</v>
      </c>
      <c r="E180" s="9" t="s">
        <v>562</v>
      </c>
      <c r="F180" s="9" t="s">
        <v>505</v>
      </c>
      <c r="G180" s="2"/>
      <c r="H180" s="9" t="s">
        <v>505</v>
      </c>
      <c r="I180" s="9" t="s">
        <v>563</v>
      </c>
      <c r="J180" s="10" t="s">
        <v>43</v>
      </c>
      <c r="K180" s="11" t="s">
        <v>44</v>
      </c>
      <c r="L180" s="8"/>
      <c r="M180" s="8"/>
      <c r="N180" s="12">
        <v>199377</v>
      </c>
      <c r="O180" s="12">
        <v>199377</v>
      </c>
      <c r="P180" s="8"/>
      <c r="Q180" s="8"/>
      <c r="R180" s="8"/>
      <c r="S180" s="8"/>
      <c r="T180" s="8"/>
      <c r="U180" s="8"/>
      <c r="V180" s="12">
        <v>199377</v>
      </c>
      <c r="W180" s="21">
        <v>199377</v>
      </c>
      <c r="X180" s="23">
        <f t="shared" si="2"/>
        <v>199377</v>
      </c>
    </row>
    <row r="181" spans="1:24" ht="25.5" x14ac:dyDescent="0.25">
      <c r="A181" s="8"/>
      <c r="B181" s="9" t="s">
        <v>37</v>
      </c>
      <c r="C181" s="9" t="s">
        <v>560</v>
      </c>
      <c r="D181" s="9" t="s">
        <v>564</v>
      </c>
      <c r="E181" s="9" t="s">
        <v>565</v>
      </c>
      <c r="F181" s="9" t="s">
        <v>518</v>
      </c>
      <c r="G181" s="2"/>
      <c r="H181" s="9" t="s">
        <v>518</v>
      </c>
      <c r="I181" s="9" t="s">
        <v>566</v>
      </c>
      <c r="J181" s="10" t="s">
        <v>43</v>
      </c>
      <c r="K181" s="11" t="s">
        <v>44</v>
      </c>
      <c r="L181" s="8"/>
      <c r="M181" s="8"/>
      <c r="N181" s="12">
        <v>249221</v>
      </c>
      <c r="O181" s="12">
        <v>249221</v>
      </c>
      <c r="P181" s="8"/>
      <c r="Q181" s="8"/>
      <c r="R181" s="8"/>
      <c r="S181" s="8"/>
      <c r="T181" s="8"/>
      <c r="U181" s="8"/>
      <c r="V181" s="12">
        <v>249221</v>
      </c>
      <c r="W181" s="21">
        <v>249221</v>
      </c>
      <c r="X181" s="23">
        <f t="shared" si="2"/>
        <v>249221</v>
      </c>
    </row>
    <row r="182" spans="1:24" ht="25.5" x14ac:dyDescent="0.25">
      <c r="A182" s="8"/>
      <c r="B182" s="9" t="s">
        <v>37</v>
      </c>
      <c r="C182" s="9" t="s">
        <v>560</v>
      </c>
      <c r="D182" s="9" t="s">
        <v>567</v>
      </c>
      <c r="E182" s="9" t="s">
        <v>568</v>
      </c>
      <c r="F182" s="9" t="s">
        <v>518</v>
      </c>
      <c r="G182" s="2"/>
      <c r="H182" s="9" t="s">
        <v>518</v>
      </c>
      <c r="I182" s="9" t="s">
        <v>569</v>
      </c>
      <c r="J182" s="10" t="s">
        <v>43</v>
      </c>
      <c r="K182" s="11" t="s">
        <v>44</v>
      </c>
      <c r="L182" s="8"/>
      <c r="M182" s="8"/>
      <c r="N182" s="12">
        <v>249221</v>
      </c>
      <c r="O182" s="12">
        <v>249221</v>
      </c>
      <c r="P182" s="8"/>
      <c r="Q182" s="8"/>
      <c r="R182" s="8"/>
      <c r="S182" s="8"/>
      <c r="T182" s="8"/>
      <c r="U182" s="8"/>
      <c r="V182" s="12">
        <v>249221</v>
      </c>
      <c r="W182" s="21">
        <v>249221</v>
      </c>
      <c r="X182" s="23">
        <f t="shared" si="2"/>
        <v>249221</v>
      </c>
    </row>
    <row r="183" spans="1:24" ht="25.5" x14ac:dyDescent="0.25">
      <c r="A183" s="8"/>
      <c r="B183" s="9" t="s">
        <v>37</v>
      </c>
      <c r="C183" s="9" t="s">
        <v>560</v>
      </c>
      <c r="D183" s="9" t="s">
        <v>570</v>
      </c>
      <c r="E183" s="9" t="s">
        <v>571</v>
      </c>
      <c r="F183" s="9" t="s">
        <v>518</v>
      </c>
      <c r="G183" s="2"/>
      <c r="H183" s="9" t="s">
        <v>518</v>
      </c>
      <c r="I183" s="9" t="s">
        <v>572</v>
      </c>
      <c r="J183" s="10" t="s">
        <v>43</v>
      </c>
      <c r="K183" s="11" t="s">
        <v>44</v>
      </c>
      <c r="L183" s="8"/>
      <c r="M183" s="8"/>
      <c r="N183" s="12">
        <v>249221</v>
      </c>
      <c r="O183" s="12">
        <v>249221</v>
      </c>
      <c r="P183" s="8"/>
      <c r="Q183" s="8"/>
      <c r="R183" s="8"/>
      <c r="S183" s="8"/>
      <c r="T183" s="8"/>
      <c r="U183" s="8"/>
      <c r="V183" s="12">
        <v>249221</v>
      </c>
      <c r="W183" s="21">
        <v>249221</v>
      </c>
      <c r="X183" s="23">
        <f t="shared" si="2"/>
        <v>249221</v>
      </c>
    </row>
    <row r="184" spans="1:24" ht="25.5" x14ac:dyDescent="0.25">
      <c r="A184" s="8"/>
      <c r="B184" s="9" t="s">
        <v>37</v>
      </c>
      <c r="C184" s="9" t="s">
        <v>560</v>
      </c>
      <c r="D184" s="9" t="s">
        <v>573</v>
      </c>
      <c r="E184" s="9" t="s">
        <v>574</v>
      </c>
      <c r="F184" s="9" t="s">
        <v>556</v>
      </c>
      <c r="G184" s="2"/>
      <c r="H184" s="9" t="s">
        <v>556</v>
      </c>
      <c r="I184" s="9" t="s">
        <v>575</v>
      </c>
      <c r="J184" s="10" t="s">
        <v>43</v>
      </c>
      <c r="K184" s="11" t="s">
        <v>44</v>
      </c>
      <c r="L184" s="8"/>
      <c r="M184" s="8"/>
      <c r="N184" s="12">
        <v>199377</v>
      </c>
      <c r="O184" s="12">
        <v>199377</v>
      </c>
      <c r="P184" s="8"/>
      <c r="Q184" s="8"/>
      <c r="R184" s="8"/>
      <c r="S184" s="8"/>
      <c r="T184" s="8"/>
      <c r="U184" s="8"/>
      <c r="V184" s="12">
        <v>199377</v>
      </c>
      <c r="W184" s="21">
        <v>199377</v>
      </c>
      <c r="X184" s="23">
        <f t="shared" si="2"/>
        <v>199377</v>
      </c>
    </row>
    <row r="185" spans="1:24" ht="25.5" x14ac:dyDescent="0.25">
      <c r="A185" s="8"/>
      <c r="B185" s="9" t="s">
        <v>37</v>
      </c>
      <c r="C185" s="9" t="s">
        <v>560</v>
      </c>
      <c r="D185" s="9" t="s">
        <v>576</v>
      </c>
      <c r="E185" s="9" t="s">
        <v>577</v>
      </c>
      <c r="F185" s="9" t="s">
        <v>556</v>
      </c>
      <c r="G185" s="2"/>
      <c r="H185" s="9" t="s">
        <v>556</v>
      </c>
      <c r="I185" s="9" t="s">
        <v>578</v>
      </c>
      <c r="J185" s="10" t="s">
        <v>43</v>
      </c>
      <c r="K185" s="11" t="s">
        <v>44</v>
      </c>
      <c r="L185" s="8"/>
      <c r="M185" s="8"/>
      <c r="N185" s="12">
        <v>199377</v>
      </c>
      <c r="O185" s="12">
        <v>199377</v>
      </c>
      <c r="P185" s="8"/>
      <c r="Q185" s="8"/>
      <c r="R185" s="8"/>
      <c r="S185" s="8"/>
      <c r="T185" s="8"/>
      <c r="U185" s="8"/>
      <c r="V185" s="12">
        <v>199377</v>
      </c>
      <c r="W185" s="21">
        <v>199377</v>
      </c>
      <c r="X185" s="23">
        <f t="shared" si="2"/>
        <v>199377</v>
      </c>
    </row>
    <row r="186" spans="1:24" ht="25.5" x14ac:dyDescent="0.25">
      <c r="A186" s="8"/>
      <c r="B186" s="9" t="s">
        <v>37</v>
      </c>
      <c r="C186" s="9" t="s">
        <v>560</v>
      </c>
      <c r="D186" s="9" t="s">
        <v>579</v>
      </c>
      <c r="E186" s="9" t="s">
        <v>580</v>
      </c>
      <c r="F186" s="9" t="s">
        <v>556</v>
      </c>
      <c r="G186" s="2"/>
      <c r="H186" s="9" t="s">
        <v>556</v>
      </c>
      <c r="I186" s="9" t="s">
        <v>581</v>
      </c>
      <c r="J186" s="10" t="s">
        <v>43</v>
      </c>
      <c r="K186" s="11" t="s">
        <v>44</v>
      </c>
      <c r="L186" s="8"/>
      <c r="M186" s="8"/>
      <c r="N186" s="12">
        <v>249221</v>
      </c>
      <c r="O186" s="12">
        <v>249221</v>
      </c>
      <c r="P186" s="8"/>
      <c r="Q186" s="8"/>
      <c r="R186" s="8"/>
      <c r="S186" s="8"/>
      <c r="T186" s="8"/>
      <c r="U186" s="8"/>
      <c r="V186" s="12">
        <v>249221</v>
      </c>
      <c r="W186" s="21">
        <v>249221</v>
      </c>
      <c r="X186" s="23">
        <f t="shared" si="2"/>
        <v>249221</v>
      </c>
    </row>
    <row r="187" spans="1:24" ht="25.5" x14ac:dyDescent="0.25">
      <c r="A187" s="8"/>
      <c r="B187" s="9" t="s">
        <v>37</v>
      </c>
      <c r="C187" s="9" t="s">
        <v>582</v>
      </c>
      <c r="D187" s="9" t="s">
        <v>583</v>
      </c>
      <c r="E187" s="9" t="s">
        <v>584</v>
      </c>
      <c r="F187" s="9" t="s">
        <v>560</v>
      </c>
      <c r="G187" s="2"/>
      <c r="H187" s="9" t="s">
        <v>560</v>
      </c>
      <c r="I187" s="9" t="s">
        <v>585</v>
      </c>
      <c r="J187" s="10" t="s">
        <v>43</v>
      </c>
      <c r="K187" s="11" t="s">
        <v>44</v>
      </c>
      <c r="L187" s="8"/>
      <c r="M187" s="8"/>
      <c r="N187" s="12">
        <v>199377</v>
      </c>
      <c r="O187" s="12">
        <v>199377</v>
      </c>
      <c r="P187" s="8"/>
      <c r="Q187" s="8"/>
      <c r="R187" s="8"/>
      <c r="S187" s="8"/>
      <c r="T187" s="8"/>
      <c r="U187" s="8"/>
      <c r="V187" s="12">
        <v>199377</v>
      </c>
      <c r="W187" s="21">
        <v>199377</v>
      </c>
      <c r="X187" s="23">
        <f t="shared" si="2"/>
        <v>199377</v>
      </c>
    </row>
    <row r="188" spans="1:24" ht="25.5" x14ac:dyDescent="0.25">
      <c r="A188" s="8"/>
      <c r="B188" s="9" t="s">
        <v>37</v>
      </c>
      <c r="C188" s="9" t="s">
        <v>582</v>
      </c>
      <c r="D188" s="9" t="s">
        <v>586</v>
      </c>
      <c r="E188" s="9" t="s">
        <v>587</v>
      </c>
      <c r="F188" s="9" t="s">
        <v>560</v>
      </c>
      <c r="G188" s="2"/>
      <c r="H188" s="9" t="s">
        <v>560</v>
      </c>
      <c r="I188" s="9" t="s">
        <v>588</v>
      </c>
      <c r="J188" s="10" t="s">
        <v>43</v>
      </c>
      <c r="K188" s="11" t="s">
        <v>44</v>
      </c>
      <c r="L188" s="8"/>
      <c r="M188" s="8"/>
      <c r="N188" s="12">
        <v>498442</v>
      </c>
      <c r="O188" s="12">
        <v>498442</v>
      </c>
      <c r="P188" s="8"/>
      <c r="Q188" s="8"/>
      <c r="R188" s="8"/>
      <c r="S188" s="8"/>
      <c r="T188" s="8"/>
      <c r="U188" s="8"/>
      <c r="V188" s="12">
        <v>498442</v>
      </c>
      <c r="W188" s="21">
        <v>498442</v>
      </c>
      <c r="X188" s="23">
        <f t="shared" si="2"/>
        <v>498442</v>
      </c>
    </row>
    <row r="189" spans="1:24" ht="25.5" x14ac:dyDescent="0.25">
      <c r="A189" s="8"/>
      <c r="B189" s="9" t="s">
        <v>37</v>
      </c>
      <c r="C189" s="9" t="s">
        <v>582</v>
      </c>
      <c r="D189" s="9" t="s">
        <v>589</v>
      </c>
      <c r="E189" s="9" t="s">
        <v>590</v>
      </c>
      <c r="F189" s="9" t="s">
        <v>560</v>
      </c>
      <c r="G189" s="2"/>
      <c r="H189" s="9" t="s">
        <v>560</v>
      </c>
      <c r="I189" s="9" t="s">
        <v>591</v>
      </c>
      <c r="J189" s="10" t="s">
        <v>43</v>
      </c>
      <c r="K189" s="11" t="s">
        <v>44</v>
      </c>
      <c r="L189" s="8"/>
      <c r="M189" s="8"/>
      <c r="N189" s="12">
        <v>199377</v>
      </c>
      <c r="O189" s="12">
        <v>199377</v>
      </c>
      <c r="P189" s="8"/>
      <c r="Q189" s="8"/>
      <c r="R189" s="8"/>
      <c r="S189" s="8"/>
      <c r="T189" s="8"/>
      <c r="U189" s="8"/>
      <c r="V189" s="12">
        <v>199377</v>
      </c>
      <c r="W189" s="21">
        <v>199377</v>
      </c>
      <c r="X189" s="23">
        <f t="shared" si="2"/>
        <v>199377</v>
      </c>
    </row>
    <row r="190" spans="1:24" ht="25.5" x14ac:dyDescent="0.25">
      <c r="A190" s="8"/>
      <c r="B190" s="9" t="s">
        <v>37</v>
      </c>
      <c r="C190" s="9" t="s">
        <v>582</v>
      </c>
      <c r="D190" s="9" t="s">
        <v>592</v>
      </c>
      <c r="E190" s="9" t="s">
        <v>593</v>
      </c>
      <c r="F190" s="9" t="s">
        <v>560</v>
      </c>
      <c r="G190" s="2"/>
      <c r="H190" s="9" t="s">
        <v>560</v>
      </c>
      <c r="I190" s="9" t="s">
        <v>594</v>
      </c>
      <c r="J190" s="10" t="s">
        <v>43</v>
      </c>
      <c r="K190" s="11" t="s">
        <v>44</v>
      </c>
      <c r="L190" s="8"/>
      <c r="M190" s="8"/>
      <c r="N190" s="12">
        <v>373831</v>
      </c>
      <c r="O190" s="12">
        <v>373831</v>
      </c>
      <c r="P190" s="8"/>
      <c r="Q190" s="8"/>
      <c r="R190" s="8"/>
      <c r="S190" s="8"/>
      <c r="T190" s="8"/>
      <c r="U190" s="8"/>
      <c r="V190" s="12">
        <v>373831</v>
      </c>
      <c r="W190" s="21">
        <v>373831</v>
      </c>
      <c r="X190" s="23">
        <f t="shared" si="2"/>
        <v>373831</v>
      </c>
    </row>
    <row r="191" spans="1:24" ht="25.5" x14ac:dyDescent="0.25">
      <c r="A191" s="8"/>
      <c r="B191" s="9" t="s">
        <v>37</v>
      </c>
      <c r="C191" s="9" t="s">
        <v>582</v>
      </c>
      <c r="D191" s="9" t="s">
        <v>595</v>
      </c>
      <c r="E191" s="9" t="s">
        <v>596</v>
      </c>
      <c r="F191" s="9" t="s">
        <v>560</v>
      </c>
      <c r="G191" s="2"/>
      <c r="H191" s="9" t="s">
        <v>560</v>
      </c>
      <c r="I191" s="9" t="s">
        <v>597</v>
      </c>
      <c r="J191" s="10" t="s">
        <v>43</v>
      </c>
      <c r="K191" s="11" t="s">
        <v>44</v>
      </c>
      <c r="L191" s="8"/>
      <c r="M191" s="8"/>
      <c r="N191" s="12">
        <v>199377</v>
      </c>
      <c r="O191" s="12">
        <v>199377</v>
      </c>
      <c r="P191" s="8"/>
      <c r="Q191" s="8"/>
      <c r="R191" s="8"/>
      <c r="S191" s="8"/>
      <c r="T191" s="8"/>
      <c r="U191" s="8"/>
      <c r="V191" s="12">
        <v>199377</v>
      </c>
      <c r="W191" s="21">
        <v>199377</v>
      </c>
      <c r="X191" s="23">
        <f t="shared" si="2"/>
        <v>199377</v>
      </c>
    </row>
    <row r="192" spans="1:24" ht="25.5" x14ac:dyDescent="0.25">
      <c r="A192" s="8"/>
      <c r="B192" s="9" t="s">
        <v>37</v>
      </c>
      <c r="C192" s="9" t="s">
        <v>582</v>
      </c>
      <c r="D192" s="9" t="s">
        <v>598</v>
      </c>
      <c r="E192" s="9" t="s">
        <v>599</v>
      </c>
      <c r="F192" s="9" t="s">
        <v>560</v>
      </c>
      <c r="G192" s="2"/>
      <c r="H192" s="9" t="s">
        <v>560</v>
      </c>
      <c r="I192" s="9" t="s">
        <v>600</v>
      </c>
      <c r="J192" s="10" t="s">
        <v>43</v>
      </c>
      <c r="K192" s="11" t="s">
        <v>44</v>
      </c>
      <c r="L192" s="8"/>
      <c r="M192" s="8"/>
      <c r="N192" s="12">
        <v>199377</v>
      </c>
      <c r="O192" s="12">
        <v>199377</v>
      </c>
      <c r="P192" s="8"/>
      <c r="Q192" s="8"/>
      <c r="R192" s="8"/>
      <c r="S192" s="8"/>
      <c r="T192" s="8"/>
      <c r="U192" s="8"/>
      <c r="V192" s="12">
        <v>199377</v>
      </c>
      <c r="W192" s="21">
        <v>199377</v>
      </c>
      <c r="X192" s="23">
        <f t="shared" si="2"/>
        <v>199377</v>
      </c>
    </row>
    <row r="193" spans="1:24" ht="25.5" x14ac:dyDescent="0.25">
      <c r="A193" s="8"/>
      <c r="B193" s="9" t="s">
        <v>37</v>
      </c>
      <c r="C193" s="9" t="s">
        <v>582</v>
      </c>
      <c r="D193" s="9" t="s">
        <v>601</v>
      </c>
      <c r="E193" s="9" t="s">
        <v>602</v>
      </c>
      <c r="F193" s="9" t="s">
        <v>560</v>
      </c>
      <c r="G193" s="2"/>
      <c r="H193" s="9" t="s">
        <v>582</v>
      </c>
      <c r="I193" s="9" t="s">
        <v>603</v>
      </c>
      <c r="J193" s="10" t="s">
        <v>43</v>
      </c>
      <c r="K193" s="11" t="s">
        <v>44</v>
      </c>
      <c r="L193" s="8"/>
      <c r="M193" s="8"/>
      <c r="N193" s="12">
        <v>199377</v>
      </c>
      <c r="O193" s="12">
        <v>199377</v>
      </c>
      <c r="P193" s="8"/>
      <c r="Q193" s="8"/>
      <c r="R193" s="8"/>
      <c r="S193" s="8"/>
      <c r="T193" s="8"/>
      <c r="U193" s="8"/>
      <c r="V193" s="12">
        <v>199377</v>
      </c>
      <c r="W193" s="21">
        <v>199377</v>
      </c>
      <c r="X193" s="23">
        <f t="shared" si="2"/>
        <v>199377</v>
      </c>
    </row>
    <row r="194" spans="1:24" ht="25.5" x14ac:dyDescent="0.25">
      <c r="A194" s="8"/>
      <c r="B194" s="9" t="s">
        <v>37</v>
      </c>
      <c r="C194" s="9" t="s">
        <v>604</v>
      </c>
      <c r="D194" s="9" t="s">
        <v>605</v>
      </c>
      <c r="E194" s="9" t="s">
        <v>606</v>
      </c>
      <c r="F194" s="9" t="s">
        <v>505</v>
      </c>
      <c r="G194" s="2"/>
      <c r="H194" s="9" t="s">
        <v>505</v>
      </c>
      <c r="I194" s="9" t="s">
        <v>607</v>
      </c>
      <c r="J194" s="10" t="s">
        <v>43</v>
      </c>
      <c r="K194" s="11" t="s">
        <v>44</v>
      </c>
      <c r="L194" s="8"/>
      <c r="M194" s="8"/>
      <c r="N194" s="12">
        <v>249221</v>
      </c>
      <c r="O194" s="12">
        <v>249221</v>
      </c>
      <c r="P194" s="8"/>
      <c r="Q194" s="8"/>
      <c r="R194" s="8"/>
      <c r="S194" s="8"/>
      <c r="T194" s="8"/>
      <c r="U194" s="8"/>
      <c r="V194" s="12">
        <v>249221</v>
      </c>
      <c r="W194" s="21">
        <v>249221</v>
      </c>
      <c r="X194" s="23">
        <f t="shared" si="2"/>
        <v>249221</v>
      </c>
    </row>
    <row r="195" spans="1:24" ht="25.5" x14ac:dyDescent="0.25">
      <c r="A195" s="8"/>
      <c r="B195" s="9" t="s">
        <v>37</v>
      </c>
      <c r="C195" s="9" t="s">
        <v>604</v>
      </c>
      <c r="D195" s="9" t="s">
        <v>608</v>
      </c>
      <c r="E195" s="9" t="s">
        <v>609</v>
      </c>
      <c r="F195" s="9" t="s">
        <v>560</v>
      </c>
      <c r="G195" s="2"/>
      <c r="H195" s="9" t="s">
        <v>560</v>
      </c>
      <c r="I195" s="9" t="s">
        <v>610</v>
      </c>
      <c r="J195" s="10" t="s">
        <v>43</v>
      </c>
      <c r="K195" s="11" t="s">
        <v>44</v>
      </c>
      <c r="L195" s="8"/>
      <c r="M195" s="8"/>
      <c r="N195" s="12">
        <v>199377</v>
      </c>
      <c r="O195" s="12">
        <v>199377</v>
      </c>
      <c r="P195" s="8"/>
      <c r="Q195" s="8"/>
      <c r="R195" s="8"/>
      <c r="S195" s="8"/>
      <c r="T195" s="8"/>
      <c r="U195" s="8"/>
      <c r="V195" s="12">
        <v>199377</v>
      </c>
      <c r="W195" s="21">
        <v>199377</v>
      </c>
      <c r="X195" s="23">
        <f t="shared" si="2"/>
        <v>199377</v>
      </c>
    </row>
    <row r="196" spans="1:24" ht="25.5" x14ac:dyDescent="0.25">
      <c r="A196" s="8"/>
      <c r="B196" s="9" t="s">
        <v>37</v>
      </c>
      <c r="C196" s="9" t="s">
        <v>604</v>
      </c>
      <c r="D196" s="9" t="s">
        <v>611</v>
      </c>
      <c r="E196" s="9" t="s">
        <v>612</v>
      </c>
      <c r="F196" s="9" t="s">
        <v>560</v>
      </c>
      <c r="G196" s="2"/>
      <c r="H196" s="9" t="s">
        <v>560</v>
      </c>
      <c r="I196" s="9" t="s">
        <v>613</v>
      </c>
      <c r="J196" s="10" t="s">
        <v>43</v>
      </c>
      <c r="K196" s="11" t="s">
        <v>44</v>
      </c>
      <c r="L196" s="8"/>
      <c r="M196" s="8"/>
      <c r="N196" s="12">
        <v>249221</v>
      </c>
      <c r="O196" s="12">
        <v>249221</v>
      </c>
      <c r="P196" s="8"/>
      <c r="Q196" s="8"/>
      <c r="R196" s="8"/>
      <c r="S196" s="8"/>
      <c r="T196" s="8"/>
      <c r="U196" s="8"/>
      <c r="V196" s="12">
        <v>249221</v>
      </c>
      <c r="W196" s="21">
        <v>249221</v>
      </c>
      <c r="X196" s="23">
        <f t="shared" si="2"/>
        <v>249221</v>
      </c>
    </row>
    <row r="197" spans="1:24" ht="25.5" x14ac:dyDescent="0.25">
      <c r="A197" s="8"/>
      <c r="B197" s="9" t="s">
        <v>37</v>
      </c>
      <c r="C197" s="9" t="s">
        <v>604</v>
      </c>
      <c r="D197" s="9" t="s">
        <v>614</v>
      </c>
      <c r="E197" s="9" t="s">
        <v>615</v>
      </c>
      <c r="F197" s="9" t="s">
        <v>560</v>
      </c>
      <c r="G197" s="2"/>
      <c r="H197" s="9" t="s">
        <v>582</v>
      </c>
      <c r="I197" s="9" t="s">
        <v>616</v>
      </c>
      <c r="J197" s="10" t="s">
        <v>43</v>
      </c>
      <c r="K197" s="11" t="s">
        <v>44</v>
      </c>
      <c r="L197" s="8"/>
      <c r="M197" s="8"/>
      <c r="N197" s="12">
        <v>249221</v>
      </c>
      <c r="O197" s="12">
        <v>249221</v>
      </c>
      <c r="P197" s="8"/>
      <c r="Q197" s="8"/>
      <c r="R197" s="8"/>
      <c r="S197" s="8"/>
      <c r="T197" s="8"/>
      <c r="U197" s="8"/>
      <c r="V197" s="12">
        <v>249221</v>
      </c>
      <c r="W197" s="21">
        <v>249221</v>
      </c>
      <c r="X197" s="23">
        <f t="shared" si="2"/>
        <v>249221</v>
      </c>
    </row>
    <row r="198" spans="1:24" ht="25.5" x14ac:dyDescent="0.25">
      <c r="A198" s="8"/>
      <c r="B198" s="9" t="s">
        <v>37</v>
      </c>
      <c r="C198" s="9" t="s">
        <v>604</v>
      </c>
      <c r="D198" s="9" t="s">
        <v>617</v>
      </c>
      <c r="E198" s="9" t="s">
        <v>618</v>
      </c>
      <c r="F198" s="9" t="s">
        <v>582</v>
      </c>
      <c r="G198" s="2"/>
      <c r="H198" s="9" t="s">
        <v>582</v>
      </c>
      <c r="I198" s="9" t="s">
        <v>619</v>
      </c>
      <c r="J198" s="10" t="s">
        <v>43</v>
      </c>
      <c r="K198" s="11" t="s">
        <v>44</v>
      </c>
      <c r="L198" s="8"/>
      <c r="M198" s="8"/>
      <c r="N198" s="12">
        <v>199377</v>
      </c>
      <c r="O198" s="12">
        <v>199377</v>
      </c>
      <c r="P198" s="8"/>
      <c r="Q198" s="8"/>
      <c r="R198" s="8"/>
      <c r="S198" s="8"/>
      <c r="T198" s="8"/>
      <c r="U198" s="8"/>
      <c r="V198" s="12">
        <v>199377</v>
      </c>
      <c r="W198" s="21">
        <v>199377</v>
      </c>
      <c r="X198" s="23">
        <f t="shared" si="2"/>
        <v>199377</v>
      </c>
    </row>
    <row r="199" spans="1:24" ht="25.5" x14ac:dyDescent="0.25">
      <c r="A199" s="8"/>
      <c r="B199" s="9" t="s">
        <v>37</v>
      </c>
      <c r="C199" s="9" t="s">
        <v>604</v>
      </c>
      <c r="D199" s="9" t="s">
        <v>620</v>
      </c>
      <c r="E199" s="9" t="s">
        <v>621</v>
      </c>
      <c r="F199" s="9" t="s">
        <v>582</v>
      </c>
      <c r="G199" s="2"/>
      <c r="H199" s="9" t="s">
        <v>582</v>
      </c>
      <c r="I199" s="9" t="s">
        <v>622</v>
      </c>
      <c r="J199" s="10" t="s">
        <v>43</v>
      </c>
      <c r="K199" s="11" t="s">
        <v>44</v>
      </c>
      <c r="L199" s="8"/>
      <c r="M199" s="8"/>
      <c r="N199" s="12">
        <v>199377</v>
      </c>
      <c r="O199" s="12">
        <v>199377</v>
      </c>
      <c r="P199" s="8"/>
      <c r="Q199" s="8"/>
      <c r="R199" s="8"/>
      <c r="S199" s="8"/>
      <c r="T199" s="8"/>
      <c r="U199" s="8"/>
      <c r="V199" s="12">
        <v>199377</v>
      </c>
      <c r="W199" s="21">
        <v>199377</v>
      </c>
      <c r="X199" s="23">
        <f t="shared" si="2"/>
        <v>199377</v>
      </c>
    </row>
    <row r="200" spans="1:24" ht="25.5" x14ac:dyDescent="0.25">
      <c r="A200" s="8"/>
      <c r="B200" s="9" t="s">
        <v>37</v>
      </c>
      <c r="C200" s="9" t="s">
        <v>604</v>
      </c>
      <c r="D200" s="9" t="s">
        <v>623</v>
      </c>
      <c r="E200" s="9" t="s">
        <v>624</v>
      </c>
      <c r="F200" s="9" t="s">
        <v>582</v>
      </c>
      <c r="G200" s="2"/>
      <c r="H200" s="9" t="s">
        <v>582</v>
      </c>
      <c r="I200" s="9" t="s">
        <v>625</v>
      </c>
      <c r="J200" s="10" t="s">
        <v>43</v>
      </c>
      <c r="K200" s="11" t="s">
        <v>44</v>
      </c>
      <c r="L200" s="8"/>
      <c r="M200" s="8"/>
      <c r="N200" s="12">
        <v>199377</v>
      </c>
      <c r="O200" s="12">
        <v>199377</v>
      </c>
      <c r="P200" s="8"/>
      <c r="Q200" s="8"/>
      <c r="R200" s="8"/>
      <c r="S200" s="8"/>
      <c r="T200" s="8"/>
      <c r="U200" s="8"/>
      <c r="V200" s="12">
        <v>199377</v>
      </c>
      <c r="W200" s="21">
        <v>199377</v>
      </c>
      <c r="X200" s="23">
        <f t="shared" si="2"/>
        <v>199377</v>
      </c>
    </row>
    <row r="201" spans="1:24" ht="25.5" x14ac:dyDescent="0.25">
      <c r="A201" s="8"/>
      <c r="B201" s="9" t="s">
        <v>37</v>
      </c>
      <c r="C201" s="9" t="s">
        <v>626</v>
      </c>
      <c r="D201" s="9" t="s">
        <v>627</v>
      </c>
      <c r="E201" s="9" t="s">
        <v>628</v>
      </c>
      <c r="F201" s="9" t="s">
        <v>582</v>
      </c>
      <c r="G201" s="2"/>
      <c r="H201" s="9" t="s">
        <v>582</v>
      </c>
      <c r="I201" s="9" t="s">
        <v>629</v>
      </c>
      <c r="J201" s="10" t="s">
        <v>43</v>
      </c>
      <c r="K201" s="11" t="s">
        <v>44</v>
      </c>
      <c r="L201" s="8"/>
      <c r="M201" s="8"/>
      <c r="N201" s="12">
        <v>249221</v>
      </c>
      <c r="O201" s="12">
        <v>249221</v>
      </c>
      <c r="P201" s="8"/>
      <c r="Q201" s="8"/>
      <c r="R201" s="8"/>
      <c r="S201" s="8"/>
      <c r="T201" s="8"/>
      <c r="U201" s="8"/>
      <c r="V201" s="12">
        <v>249221</v>
      </c>
      <c r="W201" s="21">
        <v>249221</v>
      </c>
      <c r="X201" s="23">
        <f t="shared" si="2"/>
        <v>249221</v>
      </c>
    </row>
    <row r="202" spans="1:24" ht="25.5" x14ac:dyDescent="0.25">
      <c r="A202" s="8"/>
      <c r="B202" s="9" t="s">
        <v>37</v>
      </c>
      <c r="C202" s="9" t="s">
        <v>626</v>
      </c>
      <c r="D202" s="9" t="s">
        <v>630</v>
      </c>
      <c r="E202" s="9" t="s">
        <v>631</v>
      </c>
      <c r="F202" s="9" t="s">
        <v>604</v>
      </c>
      <c r="G202" s="2"/>
      <c r="H202" s="9" t="s">
        <v>604</v>
      </c>
      <c r="I202" s="9" t="s">
        <v>632</v>
      </c>
      <c r="J202" s="10" t="s">
        <v>43</v>
      </c>
      <c r="K202" s="11" t="s">
        <v>44</v>
      </c>
      <c r="L202" s="8"/>
      <c r="M202" s="8"/>
      <c r="N202" s="12">
        <v>249221</v>
      </c>
      <c r="O202" s="12">
        <v>249221</v>
      </c>
      <c r="P202" s="8"/>
      <c r="Q202" s="8"/>
      <c r="R202" s="8"/>
      <c r="S202" s="8"/>
      <c r="T202" s="8"/>
      <c r="U202" s="8"/>
      <c r="V202" s="12">
        <v>249221</v>
      </c>
      <c r="W202" s="21">
        <v>249221</v>
      </c>
      <c r="X202" s="23">
        <f t="shared" si="2"/>
        <v>249221</v>
      </c>
    </row>
    <row r="203" spans="1:24" ht="25.5" x14ac:dyDescent="0.25">
      <c r="A203" s="8"/>
      <c r="B203" s="9" t="s">
        <v>37</v>
      </c>
      <c r="C203" s="9" t="s">
        <v>626</v>
      </c>
      <c r="D203" s="9" t="s">
        <v>633</v>
      </c>
      <c r="E203" s="9" t="s">
        <v>634</v>
      </c>
      <c r="F203" s="9" t="s">
        <v>604</v>
      </c>
      <c r="G203" s="2"/>
      <c r="H203" s="9" t="s">
        <v>604</v>
      </c>
      <c r="I203" s="9" t="s">
        <v>635</v>
      </c>
      <c r="J203" s="10" t="s">
        <v>43</v>
      </c>
      <c r="K203" s="11" t="s">
        <v>44</v>
      </c>
      <c r="L203" s="8"/>
      <c r="M203" s="8"/>
      <c r="N203" s="12">
        <v>199377</v>
      </c>
      <c r="O203" s="12">
        <v>199377</v>
      </c>
      <c r="P203" s="8"/>
      <c r="Q203" s="8"/>
      <c r="R203" s="8"/>
      <c r="S203" s="8"/>
      <c r="T203" s="8"/>
      <c r="U203" s="8"/>
      <c r="V203" s="12">
        <v>199377</v>
      </c>
      <c r="W203" s="21">
        <v>199377</v>
      </c>
      <c r="X203" s="23">
        <f t="shared" si="2"/>
        <v>199377</v>
      </c>
    </row>
    <row r="204" spans="1:24" ht="25.5" x14ac:dyDescent="0.25">
      <c r="A204" s="8"/>
      <c r="B204" s="9" t="s">
        <v>37</v>
      </c>
      <c r="C204" s="9" t="s">
        <v>626</v>
      </c>
      <c r="D204" s="9" t="s">
        <v>636</v>
      </c>
      <c r="E204" s="9" t="s">
        <v>637</v>
      </c>
      <c r="F204" s="9" t="s">
        <v>604</v>
      </c>
      <c r="G204" s="2"/>
      <c r="H204" s="9" t="s">
        <v>604</v>
      </c>
      <c r="I204" s="9" t="s">
        <v>638</v>
      </c>
      <c r="J204" s="10" t="s">
        <v>43</v>
      </c>
      <c r="K204" s="11" t="s">
        <v>44</v>
      </c>
      <c r="L204" s="8"/>
      <c r="M204" s="8"/>
      <c r="N204" s="12">
        <v>373831</v>
      </c>
      <c r="O204" s="12">
        <v>373831</v>
      </c>
      <c r="P204" s="8"/>
      <c r="Q204" s="8"/>
      <c r="R204" s="8"/>
      <c r="S204" s="8"/>
      <c r="T204" s="8"/>
      <c r="U204" s="8"/>
      <c r="V204" s="12">
        <v>373831</v>
      </c>
      <c r="W204" s="21">
        <v>373831</v>
      </c>
      <c r="X204" s="23">
        <f t="shared" si="2"/>
        <v>373831</v>
      </c>
    </row>
    <row r="205" spans="1:24" ht="25.5" x14ac:dyDescent="0.25">
      <c r="A205" s="8"/>
      <c r="B205" s="9" t="s">
        <v>37</v>
      </c>
      <c r="C205" s="9" t="s">
        <v>626</v>
      </c>
      <c r="D205" s="9" t="s">
        <v>639</v>
      </c>
      <c r="E205" s="9" t="s">
        <v>640</v>
      </c>
      <c r="F205" s="9" t="s">
        <v>604</v>
      </c>
      <c r="G205" s="2"/>
      <c r="H205" s="9" t="s">
        <v>604</v>
      </c>
      <c r="I205" s="9" t="s">
        <v>641</v>
      </c>
      <c r="J205" s="10" t="s">
        <v>43</v>
      </c>
      <c r="K205" s="11" t="s">
        <v>44</v>
      </c>
      <c r="L205" s="8"/>
      <c r="M205" s="8"/>
      <c r="N205" s="12">
        <v>199377</v>
      </c>
      <c r="O205" s="12">
        <v>199377</v>
      </c>
      <c r="P205" s="8"/>
      <c r="Q205" s="8"/>
      <c r="R205" s="8"/>
      <c r="S205" s="8"/>
      <c r="T205" s="8"/>
      <c r="U205" s="8"/>
      <c r="V205" s="12">
        <v>199377</v>
      </c>
      <c r="W205" s="21">
        <v>199377</v>
      </c>
      <c r="X205" s="23">
        <f t="shared" si="2"/>
        <v>199377</v>
      </c>
    </row>
    <row r="206" spans="1:24" ht="25.5" x14ac:dyDescent="0.25">
      <c r="A206" s="8"/>
      <c r="B206" s="9" t="s">
        <v>37</v>
      </c>
      <c r="C206" s="9" t="s">
        <v>642</v>
      </c>
      <c r="D206" s="9" t="s">
        <v>643</v>
      </c>
      <c r="E206" s="9" t="s">
        <v>644</v>
      </c>
      <c r="F206" s="9" t="s">
        <v>582</v>
      </c>
      <c r="G206" s="2"/>
      <c r="H206" s="9" t="s">
        <v>582</v>
      </c>
      <c r="I206" s="9" t="s">
        <v>645</v>
      </c>
      <c r="J206" s="10" t="s">
        <v>43</v>
      </c>
      <c r="K206" s="11" t="s">
        <v>44</v>
      </c>
      <c r="L206" s="8"/>
      <c r="M206" s="8"/>
      <c r="N206" s="12">
        <v>199377</v>
      </c>
      <c r="O206" s="12">
        <v>199377</v>
      </c>
      <c r="P206" s="8"/>
      <c r="Q206" s="8"/>
      <c r="R206" s="8"/>
      <c r="S206" s="8"/>
      <c r="T206" s="8"/>
      <c r="U206" s="8"/>
      <c r="V206" s="12">
        <v>199377</v>
      </c>
      <c r="W206" s="21">
        <v>199377</v>
      </c>
      <c r="X206" s="23">
        <f t="shared" si="2"/>
        <v>199377</v>
      </c>
    </row>
    <row r="207" spans="1:24" ht="25.5" x14ac:dyDescent="0.25">
      <c r="A207" s="8"/>
      <c r="B207" s="9" t="s">
        <v>37</v>
      </c>
      <c r="C207" s="9" t="s">
        <v>642</v>
      </c>
      <c r="D207" s="9" t="s">
        <v>646</v>
      </c>
      <c r="E207" s="9" t="s">
        <v>647</v>
      </c>
      <c r="F207" s="9" t="s">
        <v>626</v>
      </c>
      <c r="G207" s="2"/>
      <c r="H207" s="9" t="s">
        <v>626</v>
      </c>
      <c r="I207" s="9" t="s">
        <v>648</v>
      </c>
      <c r="J207" s="10" t="s">
        <v>43</v>
      </c>
      <c r="K207" s="11" t="s">
        <v>44</v>
      </c>
      <c r="L207" s="8"/>
      <c r="M207" s="8"/>
      <c r="N207" s="12">
        <v>299065</v>
      </c>
      <c r="O207" s="12">
        <v>299065</v>
      </c>
      <c r="P207" s="8"/>
      <c r="Q207" s="8"/>
      <c r="R207" s="8"/>
      <c r="S207" s="8"/>
      <c r="T207" s="8"/>
      <c r="U207" s="8"/>
      <c r="V207" s="12">
        <v>299065</v>
      </c>
      <c r="W207" s="21">
        <v>299065</v>
      </c>
      <c r="X207" s="23">
        <f t="shared" si="2"/>
        <v>299065</v>
      </c>
    </row>
    <row r="208" spans="1:24" ht="25.5" x14ac:dyDescent="0.25">
      <c r="A208" s="8"/>
      <c r="B208" s="9" t="s">
        <v>37</v>
      </c>
      <c r="C208" s="9" t="s">
        <v>649</v>
      </c>
      <c r="D208" s="9" t="s">
        <v>650</v>
      </c>
      <c r="E208" s="9" t="s">
        <v>651</v>
      </c>
      <c r="F208" s="9" t="s">
        <v>626</v>
      </c>
      <c r="G208" s="2"/>
      <c r="H208" s="9" t="s">
        <v>626</v>
      </c>
      <c r="I208" s="9" t="s">
        <v>652</v>
      </c>
      <c r="J208" s="10" t="s">
        <v>43</v>
      </c>
      <c r="K208" s="11" t="s">
        <v>44</v>
      </c>
      <c r="L208" s="8"/>
      <c r="M208" s="8"/>
      <c r="N208" s="12">
        <v>249221</v>
      </c>
      <c r="O208" s="12">
        <v>249221</v>
      </c>
      <c r="P208" s="8"/>
      <c r="Q208" s="8"/>
      <c r="R208" s="8"/>
      <c r="S208" s="8"/>
      <c r="T208" s="8"/>
      <c r="U208" s="8"/>
      <c r="V208" s="12">
        <v>249221</v>
      </c>
      <c r="W208" s="21">
        <v>249221</v>
      </c>
      <c r="X208" s="23">
        <f t="shared" ref="X208:X271" si="3">W208-U208</f>
        <v>249221</v>
      </c>
    </row>
    <row r="209" spans="1:24" ht="25.5" x14ac:dyDescent="0.25">
      <c r="A209" s="8"/>
      <c r="B209" s="9" t="s">
        <v>37</v>
      </c>
      <c r="C209" s="9" t="s">
        <v>653</v>
      </c>
      <c r="D209" s="9" t="s">
        <v>654</v>
      </c>
      <c r="E209" s="9" t="s">
        <v>655</v>
      </c>
      <c r="F209" s="9" t="s">
        <v>626</v>
      </c>
      <c r="G209" s="2"/>
      <c r="H209" s="9" t="s">
        <v>626</v>
      </c>
      <c r="I209" s="9" t="s">
        <v>656</v>
      </c>
      <c r="J209" s="10" t="s">
        <v>43</v>
      </c>
      <c r="K209" s="11" t="s">
        <v>44</v>
      </c>
      <c r="L209" s="8"/>
      <c r="M209" s="8"/>
      <c r="N209" s="12">
        <v>249221</v>
      </c>
      <c r="O209" s="12">
        <v>249221</v>
      </c>
      <c r="P209" s="8"/>
      <c r="Q209" s="8"/>
      <c r="R209" s="8"/>
      <c r="S209" s="8"/>
      <c r="T209" s="8"/>
      <c r="U209" s="8"/>
      <c r="V209" s="12">
        <v>249221</v>
      </c>
      <c r="W209" s="21">
        <v>249221</v>
      </c>
      <c r="X209" s="23">
        <f t="shared" si="3"/>
        <v>249221</v>
      </c>
    </row>
    <row r="210" spans="1:24" ht="25.5" x14ac:dyDescent="0.25">
      <c r="A210" s="8"/>
      <c r="B210" s="9" t="s">
        <v>37</v>
      </c>
      <c r="C210" s="9" t="s">
        <v>657</v>
      </c>
      <c r="D210" s="9" t="s">
        <v>658</v>
      </c>
      <c r="E210" s="9" t="s">
        <v>659</v>
      </c>
      <c r="F210" s="9" t="s">
        <v>283</v>
      </c>
      <c r="G210" s="2"/>
      <c r="H210" s="9" t="s">
        <v>657</v>
      </c>
      <c r="I210" s="9" t="s">
        <v>660</v>
      </c>
      <c r="J210" s="10" t="s">
        <v>43</v>
      </c>
      <c r="K210" s="11" t="s">
        <v>44</v>
      </c>
      <c r="L210" s="8"/>
      <c r="M210" s="8"/>
      <c r="N210" s="12">
        <v>199377</v>
      </c>
      <c r="O210" s="12">
        <v>199377</v>
      </c>
      <c r="P210" s="8"/>
      <c r="Q210" s="8"/>
      <c r="R210" s="8"/>
      <c r="S210" s="8"/>
      <c r="T210" s="8"/>
      <c r="U210" s="8"/>
      <c r="V210" s="12">
        <v>199377</v>
      </c>
      <c r="W210" s="21">
        <v>199377</v>
      </c>
      <c r="X210" s="23">
        <f t="shared" si="3"/>
        <v>199377</v>
      </c>
    </row>
    <row r="211" spans="1:24" ht="25.5" x14ac:dyDescent="0.25">
      <c r="A211" s="8"/>
      <c r="B211" s="9" t="s">
        <v>37</v>
      </c>
      <c r="C211" s="9" t="s">
        <v>657</v>
      </c>
      <c r="D211" s="9" t="s">
        <v>661</v>
      </c>
      <c r="E211" s="9" t="s">
        <v>662</v>
      </c>
      <c r="F211" s="9" t="s">
        <v>283</v>
      </c>
      <c r="G211" s="2"/>
      <c r="H211" s="9" t="s">
        <v>657</v>
      </c>
      <c r="I211" s="9" t="s">
        <v>663</v>
      </c>
      <c r="J211" s="10" t="s">
        <v>43</v>
      </c>
      <c r="K211" s="11" t="s">
        <v>44</v>
      </c>
      <c r="L211" s="8"/>
      <c r="M211" s="8"/>
      <c r="N211" s="12">
        <v>199377</v>
      </c>
      <c r="O211" s="12">
        <v>199377</v>
      </c>
      <c r="P211" s="8"/>
      <c r="Q211" s="8"/>
      <c r="R211" s="8"/>
      <c r="S211" s="8"/>
      <c r="T211" s="8"/>
      <c r="U211" s="8"/>
      <c r="V211" s="12">
        <v>199377</v>
      </c>
      <c r="W211" s="21">
        <v>199377</v>
      </c>
      <c r="X211" s="23">
        <f t="shared" si="3"/>
        <v>199377</v>
      </c>
    </row>
    <row r="212" spans="1:24" ht="25.5" x14ac:dyDescent="0.25">
      <c r="A212" s="8"/>
      <c r="B212" s="9" t="s">
        <v>37</v>
      </c>
      <c r="C212" s="9" t="s">
        <v>657</v>
      </c>
      <c r="D212" s="9" t="s">
        <v>664</v>
      </c>
      <c r="E212" s="9" t="s">
        <v>665</v>
      </c>
      <c r="F212" s="9" t="s">
        <v>657</v>
      </c>
      <c r="G212" s="2"/>
      <c r="H212" s="9" t="s">
        <v>657</v>
      </c>
      <c r="I212" s="9" t="s">
        <v>666</v>
      </c>
      <c r="J212" s="10" t="s">
        <v>43</v>
      </c>
      <c r="K212" s="11" t="s">
        <v>44</v>
      </c>
      <c r="L212" s="12">
        <v>135296</v>
      </c>
      <c r="M212" s="12">
        <v>135296</v>
      </c>
      <c r="N212" s="8"/>
      <c r="O212" s="8"/>
      <c r="P212" s="8"/>
      <c r="Q212" s="8"/>
      <c r="R212" s="8"/>
      <c r="S212" s="8"/>
      <c r="T212" s="12">
        <v>135296</v>
      </c>
      <c r="U212" s="12">
        <v>135296</v>
      </c>
      <c r="V212" s="8"/>
      <c r="W212" s="22"/>
      <c r="X212" s="23">
        <f t="shared" si="3"/>
        <v>-135296</v>
      </c>
    </row>
    <row r="213" spans="1:24" ht="25.5" x14ac:dyDescent="0.25">
      <c r="A213" s="8"/>
      <c r="B213" s="9" t="s">
        <v>37</v>
      </c>
      <c r="C213" s="9" t="s">
        <v>657</v>
      </c>
      <c r="D213" s="9" t="s">
        <v>667</v>
      </c>
      <c r="E213" s="9" t="s">
        <v>668</v>
      </c>
      <c r="F213" s="9" t="s">
        <v>657</v>
      </c>
      <c r="G213" s="2"/>
      <c r="H213" s="9" t="s">
        <v>657</v>
      </c>
      <c r="I213" s="9" t="s">
        <v>669</v>
      </c>
      <c r="J213" s="10" t="s">
        <v>43</v>
      </c>
      <c r="K213" s="11" t="s">
        <v>44</v>
      </c>
      <c r="L213" s="12">
        <v>24922</v>
      </c>
      <c r="M213" s="12">
        <v>24922</v>
      </c>
      <c r="N213" s="8"/>
      <c r="O213" s="8"/>
      <c r="P213" s="8"/>
      <c r="Q213" s="8"/>
      <c r="R213" s="8"/>
      <c r="S213" s="8"/>
      <c r="T213" s="12">
        <v>24922</v>
      </c>
      <c r="U213" s="12">
        <v>24922</v>
      </c>
      <c r="V213" s="8"/>
      <c r="W213" s="22"/>
      <c r="X213" s="23">
        <f t="shared" si="3"/>
        <v>-24922</v>
      </c>
    </row>
    <row r="214" spans="1:24" ht="25.5" x14ac:dyDescent="0.25">
      <c r="A214" s="8"/>
      <c r="B214" s="9" t="s">
        <v>37</v>
      </c>
      <c r="C214" s="9" t="s">
        <v>670</v>
      </c>
      <c r="D214" s="9" t="s">
        <v>671</v>
      </c>
      <c r="E214" s="9" t="s">
        <v>672</v>
      </c>
      <c r="F214" s="9" t="s">
        <v>657</v>
      </c>
      <c r="G214" s="2"/>
      <c r="H214" s="9" t="s">
        <v>657</v>
      </c>
      <c r="I214" s="9" t="s">
        <v>673</v>
      </c>
      <c r="J214" s="10" t="s">
        <v>43</v>
      </c>
      <c r="K214" s="11" t="s">
        <v>44</v>
      </c>
      <c r="L214" s="8"/>
      <c r="M214" s="8"/>
      <c r="N214" s="12">
        <v>249221</v>
      </c>
      <c r="O214" s="12">
        <v>249221</v>
      </c>
      <c r="P214" s="8"/>
      <c r="Q214" s="8"/>
      <c r="R214" s="8"/>
      <c r="S214" s="8"/>
      <c r="T214" s="8"/>
      <c r="U214" s="8"/>
      <c r="V214" s="12">
        <v>249221</v>
      </c>
      <c r="W214" s="21">
        <v>249221</v>
      </c>
      <c r="X214" s="23">
        <f t="shared" si="3"/>
        <v>249221</v>
      </c>
    </row>
    <row r="215" spans="1:24" ht="25.5" x14ac:dyDescent="0.25">
      <c r="A215" s="8"/>
      <c r="B215" s="9" t="s">
        <v>37</v>
      </c>
      <c r="C215" s="9" t="s">
        <v>670</v>
      </c>
      <c r="D215" s="9" t="s">
        <v>674</v>
      </c>
      <c r="E215" s="9" t="s">
        <v>675</v>
      </c>
      <c r="F215" s="9" t="s">
        <v>657</v>
      </c>
      <c r="G215" s="2"/>
      <c r="H215" s="9" t="s">
        <v>657</v>
      </c>
      <c r="I215" s="9" t="s">
        <v>676</v>
      </c>
      <c r="J215" s="10" t="s">
        <v>43</v>
      </c>
      <c r="K215" s="11" t="s">
        <v>44</v>
      </c>
      <c r="L215" s="8"/>
      <c r="M215" s="8"/>
      <c r="N215" s="12">
        <v>249221</v>
      </c>
      <c r="O215" s="12">
        <v>249221</v>
      </c>
      <c r="P215" s="8"/>
      <c r="Q215" s="8"/>
      <c r="R215" s="8"/>
      <c r="S215" s="8"/>
      <c r="T215" s="8"/>
      <c r="U215" s="8"/>
      <c r="V215" s="12">
        <v>249221</v>
      </c>
      <c r="W215" s="21">
        <v>249221</v>
      </c>
      <c r="X215" s="23">
        <f t="shared" si="3"/>
        <v>249221</v>
      </c>
    </row>
    <row r="216" spans="1:24" ht="25.5" x14ac:dyDescent="0.25">
      <c r="A216" s="8"/>
      <c r="B216" s="9" t="s">
        <v>37</v>
      </c>
      <c r="C216" s="9" t="s">
        <v>670</v>
      </c>
      <c r="D216" s="9" t="s">
        <v>677</v>
      </c>
      <c r="E216" s="9" t="s">
        <v>678</v>
      </c>
      <c r="F216" s="9" t="s">
        <v>657</v>
      </c>
      <c r="G216" s="2"/>
      <c r="H216" s="9" t="s">
        <v>657</v>
      </c>
      <c r="I216" s="9" t="s">
        <v>679</v>
      </c>
      <c r="J216" s="10" t="s">
        <v>43</v>
      </c>
      <c r="K216" s="11" t="s">
        <v>44</v>
      </c>
      <c r="L216" s="8"/>
      <c r="M216" s="8"/>
      <c r="N216" s="12">
        <v>199377</v>
      </c>
      <c r="O216" s="12">
        <v>199377</v>
      </c>
      <c r="P216" s="8"/>
      <c r="Q216" s="8"/>
      <c r="R216" s="8"/>
      <c r="S216" s="8"/>
      <c r="T216" s="8"/>
      <c r="U216" s="8"/>
      <c r="V216" s="12">
        <v>199377</v>
      </c>
      <c r="W216" s="21">
        <v>199377</v>
      </c>
      <c r="X216" s="23">
        <f t="shared" si="3"/>
        <v>199377</v>
      </c>
    </row>
    <row r="217" spans="1:24" ht="25.5" x14ac:dyDescent="0.25">
      <c r="A217" s="8"/>
      <c r="B217" s="9" t="s">
        <v>37</v>
      </c>
      <c r="C217" s="9" t="s">
        <v>670</v>
      </c>
      <c r="D217" s="9" t="s">
        <v>680</v>
      </c>
      <c r="E217" s="9" t="s">
        <v>681</v>
      </c>
      <c r="F217" s="9" t="s">
        <v>657</v>
      </c>
      <c r="G217" s="2"/>
      <c r="H217" s="9" t="s">
        <v>657</v>
      </c>
      <c r="I217" s="9" t="s">
        <v>682</v>
      </c>
      <c r="J217" s="10" t="s">
        <v>43</v>
      </c>
      <c r="K217" s="11" t="s">
        <v>44</v>
      </c>
      <c r="L217" s="8"/>
      <c r="M217" s="8"/>
      <c r="N217" s="12">
        <v>199377</v>
      </c>
      <c r="O217" s="12">
        <v>199377</v>
      </c>
      <c r="P217" s="8"/>
      <c r="Q217" s="8"/>
      <c r="R217" s="8"/>
      <c r="S217" s="8"/>
      <c r="T217" s="8"/>
      <c r="U217" s="8"/>
      <c r="V217" s="12">
        <v>199377</v>
      </c>
      <c r="W217" s="21">
        <v>199377</v>
      </c>
      <c r="X217" s="23">
        <f t="shared" si="3"/>
        <v>199377</v>
      </c>
    </row>
    <row r="218" spans="1:24" ht="25.5" x14ac:dyDescent="0.25">
      <c r="A218" s="8"/>
      <c r="B218" s="9" t="s">
        <v>37</v>
      </c>
      <c r="C218" s="9" t="s">
        <v>670</v>
      </c>
      <c r="D218" s="9" t="s">
        <v>683</v>
      </c>
      <c r="E218" s="9" t="s">
        <v>684</v>
      </c>
      <c r="F218" s="9" t="s">
        <v>657</v>
      </c>
      <c r="G218" s="2"/>
      <c r="H218" s="9" t="s">
        <v>657</v>
      </c>
      <c r="I218" s="9" t="s">
        <v>685</v>
      </c>
      <c r="J218" s="10" t="s">
        <v>43</v>
      </c>
      <c r="K218" s="11" t="s">
        <v>44</v>
      </c>
      <c r="L218" s="8"/>
      <c r="M218" s="8"/>
      <c r="N218" s="12">
        <v>249221</v>
      </c>
      <c r="O218" s="12">
        <v>249221</v>
      </c>
      <c r="P218" s="8"/>
      <c r="Q218" s="8"/>
      <c r="R218" s="8"/>
      <c r="S218" s="8"/>
      <c r="T218" s="8"/>
      <c r="U218" s="8"/>
      <c r="V218" s="12">
        <v>249221</v>
      </c>
      <c r="W218" s="21">
        <v>249221</v>
      </c>
      <c r="X218" s="23">
        <f t="shared" si="3"/>
        <v>249221</v>
      </c>
    </row>
    <row r="219" spans="1:24" ht="25.5" x14ac:dyDescent="0.25">
      <c r="A219" s="8"/>
      <c r="B219" s="9" t="s">
        <v>37</v>
      </c>
      <c r="C219" s="9" t="s">
        <v>670</v>
      </c>
      <c r="D219" s="9" t="s">
        <v>686</v>
      </c>
      <c r="E219" s="9" t="s">
        <v>687</v>
      </c>
      <c r="F219" s="9" t="s">
        <v>657</v>
      </c>
      <c r="G219" s="2"/>
      <c r="H219" s="9" t="s">
        <v>657</v>
      </c>
      <c r="I219" s="9" t="s">
        <v>688</v>
      </c>
      <c r="J219" s="10" t="s">
        <v>43</v>
      </c>
      <c r="K219" s="11" t="s">
        <v>44</v>
      </c>
      <c r="L219" s="8"/>
      <c r="M219" s="8"/>
      <c r="N219" s="12">
        <v>249221</v>
      </c>
      <c r="O219" s="12">
        <v>249221</v>
      </c>
      <c r="P219" s="8"/>
      <c r="Q219" s="8"/>
      <c r="R219" s="8"/>
      <c r="S219" s="8"/>
      <c r="T219" s="8"/>
      <c r="U219" s="8"/>
      <c r="V219" s="12">
        <v>249221</v>
      </c>
      <c r="W219" s="21">
        <v>249221</v>
      </c>
      <c r="X219" s="23">
        <f t="shared" si="3"/>
        <v>249221</v>
      </c>
    </row>
    <row r="220" spans="1:24" ht="25.5" x14ac:dyDescent="0.25">
      <c r="A220" s="8"/>
      <c r="B220" s="9" t="s">
        <v>37</v>
      </c>
      <c r="C220" s="9" t="s">
        <v>670</v>
      </c>
      <c r="D220" s="9" t="s">
        <v>689</v>
      </c>
      <c r="E220" s="9" t="s">
        <v>690</v>
      </c>
      <c r="F220" s="9" t="s">
        <v>657</v>
      </c>
      <c r="G220" s="2"/>
      <c r="H220" s="9" t="s">
        <v>657</v>
      </c>
      <c r="I220" s="9" t="s">
        <v>691</v>
      </c>
      <c r="J220" s="10" t="s">
        <v>43</v>
      </c>
      <c r="K220" s="11" t="s">
        <v>44</v>
      </c>
      <c r="L220" s="8"/>
      <c r="M220" s="8"/>
      <c r="N220" s="12">
        <v>199377</v>
      </c>
      <c r="O220" s="12">
        <v>199377</v>
      </c>
      <c r="P220" s="8"/>
      <c r="Q220" s="8"/>
      <c r="R220" s="8"/>
      <c r="S220" s="8"/>
      <c r="T220" s="8"/>
      <c r="U220" s="8"/>
      <c r="V220" s="12">
        <v>199377</v>
      </c>
      <c r="W220" s="21">
        <v>199377</v>
      </c>
      <c r="X220" s="23">
        <f t="shared" si="3"/>
        <v>199377</v>
      </c>
    </row>
    <row r="221" spans="1:24" ht="25.5" x14ac:dyDescent="0.25">
      <c r="A221" s="8"/>
      <c r="B221" s="9" t="s">
        <v>37</v>
      </c>
      <c r="C221" s="9" t="s">
        <v>670</v>
      </c>
      <c r="D221" s="9" t="s">
        <v>692</v>
      </c>
      <c r="E221" s="9" t="s">
        <v>693</v>
      </c>
      <c r="F221" s="9" t="s">
        <v>657</v>
      </c>
      <c r="G221" s="2"/>
      <c r="H221" s="9" t="s">
        <v>657</v>
      </c>
      <c r="I221" s="9" t="s">
        <v>694</v>
      </c>
      <c r="J221" s="10" t="s">
        <v>43</v>
      </c>
      <c r="K221" s="11" t="s">
        <v>44</v>
      </c>
      <c r="L221" s="8"/>
      <c r="M221" s="8"/>
      <c r="N221" s="12">
        <v>249221</v>
      </c>
      <c r="O221" s="12">
        <v>249221</v>
      </c>
      <c r="P221" s="8"/>
      <c r="Q221" s="8"/>
      <c r="R221" s="8"/>
      <c r="S221" s="8"/>
      <c r="T221" s="8"/>
      <c r="U221" s="8"/>
      <c r="V221" s="12">
        <v>249221</v>
      </c>
      <c r="W221" s="21">
        <v>249221</v>
      </c>
      <c r="X221" s="23">
        <f t="shared" si="3"/>
        <v>249221</v>
      </c>
    </row>
    <row r="222" spans="1:24" ht="25.5" x14ac:dyDescent="0.25">
      <c r="A222" s="8"/>
      <c r="B222" s="9" t="s">
        <v>37</v>
      </c>
      <c r="C222" s="9" t="s">
        <v>670</v>
      </c>
      <c r="D222" s="9" t="s">
        <v>695</v>
      </c>
      <c r="E222" s="9" t="s">
        <v>696</v>
      </c>
      <c r="F222" s="9" t="s">
        <v>657</v>
      </c>
      <c r="G222" s="2"/>
      <c r="H222" s="9" t="s">
        <v>657</v>
      </c>
      <c r="I222" s="9" t="s">
        <v>697</v>
      </c>
      <c r="J222" s="10" t="s">
        <v>43</v>
      </c>
      <c r="K222" s="11" t="s">
        <v>44</v>
      </c>
      <c r="L222" s="8"/>
      <c r="M222" s="8"/>
      <c r="N222" s="12">
        <v>249221</v>
      </c>
      <c r="O222" s="12">
        <v>249221</v>
      </c>
      <c r="P222" s="8"/>
      <c r="Q222" s="8"/>
      <c r="R222" s="8"/>
      <c r="S222" s="8"/>
      <c r="T222" s="8"/>
      <c r="U222" s="8"/>
      <c r="V222" s="12">
        <v>249221</v>
      </c>
      <c r="W222" s="21">
        <v>249221</v>
      </c>
      <c r="X222" s="23">
        <f t="shared" si="3"/>
        <v>249221</v>
      </c>
    </row>
    <row r="223" spans="1:24" ht="25.5" x14ac:dyDescent="0.25">
      <c r="A223" s="8"/>
      <c r="B223" s="9" t="s">
        <v>37</v>
      </c>
      <c r="C223" s="9" t="s">
        <v>698</v>
      </c>
      <c r="D223" s="9" t="s">
        <v>699</v>
      </c>
      <c r="E223" s="9" t="s">
        <v>700</v>
      </c>
      <c r="F223" s="9" t="s">
        <v>657</v>
      </c>
      <c r="G223" s="2"/>
      <c r="H223" s="9" t="s">
        <v>657</v>
      </c>
      <c r="I223" s="9" t="s">
        <v>701</v>
      </c>
      <c r="J223" s="10" t="s">
        <v>43</v>
      </c>
      <c r="K223" s="11" t="s">
        <v>44</v>
      </c>
      <c r="L223" s="8"/>
      <c r="M223" s="8"/>
      <c r="N223" s="12">
        <v>199377</v>
      </c>
      <c r="O223" s="12">
        <v>199377</v>
      </c>
      <c r="P223" s="8"/>
      <c r="Q223" s="8"/>
      <c r="R223" s="8"/>
      <c r="S223" s="8"/>
      <c r="T223" s="8"/>
      <c r="U223" s="8"/>
      <c r="V223" s="12">
        <v>199377</v>
      </c>
      <c r="W223" s="21">
        <v>199377</v>
      </c>
      <c r="X223" s="23">
        <f t="shared" si="3"/>
        <v>199377</v>
      </c>
    </row>
    <row r="224" spans="1:24" ht="25.5" x14ac:dyDescent="0.25">
      <c r="A224" s="8"/>
      <c r="B224" s="9" t="s">
        <v>37</v>
      </c>
      <c r="C224" s="9" t="s">
        <v>698</v>
      </c>
      <c r="D224" s="9" t="s">
        <v>702</v>
      </c>
      <c r="E224" s="9" t="s">
        <v>703</v>
      </c>
      <c r="F224" s="9" t="s">
        <v>670</v>
      </c>
      <c r="G224" s="2"/>
      <c r="H224" s="9" t="s">
        <v>670</v>
      </c>
      <c r="I224" s="9" t="s">
        <v>704</v>
      </c>
      <c r="J224" s="10" t="s">
        <v>43</v>
      </c>
      <c r="K224" s="11" t="s">
        <v>44</v>
      </c>
      <c r="L224" s="8"/>
      <c r="M224" s="8"/>
      <c r="N224" s="12">
        <v>249221</v>
      </c>
      <c r="O224" s="12">
        <v>249221</v>
      </c>
      <c r="P224" s="8"/>
      <c r="Q224" s="8"/>
      <c r="R224" s="8"/>
      <c r="S224" s="8"/>
      <c r="T224" s="8"/>
      <c r="U224" s="8"/>
      <c r="V224" s="12">
        <v>249221</v>
      </c>
      <c r="W224" s="21">
        <v>249221</v>
      </c>
      <c r="X224" s="23">
        <f t="shared" si="3"/>
        <v>249221</v>
      </c>
    </row>
    <row r="225" spans="1:24" ht="25.5" x14ac:dyDescent="0.25">
      <c r="A225" s="8"/>
      <c r="B225" s="9" t="s">
        <v>37</v>
      </c>
      <c r="C225" s="9" t="s">
        <v>698</v>
      </c>
      <c r="D225" s="9" t="s">
        <v>705</v>
      </c>
      <c r="E225" s="9" t="s">
        <v>706</v>
      </c>
      <c r="F225" s="9" t="s">
        <v>670</v>
      </c>
      <c r="G225" s="2"/>
      <c r="H225" s="9" t="s">
        <v>670</v>
      </c>
      <c r="I225" s="9" t="s">
        <v>707</v>
      </c>
      <c r="J225" s="10" t="s">
        <v>43</v>
      </c>
      <c r="K225" s="11" t="s">
        <v>44</v>
      </c>
      <c r="L225" s="8"/>
      <c r="M225" s="8"/>
      <c r="N225" s="12">
        <v>249221</v>
      </c>
      <c r="O225" s="12">
        <v>249221</v>
      </c>
      <c r="P225" s="8"/>
      <c r="Q225" s="8"/>
      <c r="R225" s="8"/>
      <c r="S225" s="8"/>
      <c r="T225" s="8"/>
      <c r="U225" s="8"/>
      <c r="V225" s="12">
        <v>249221</v>
      </c>
      <c r="W225" s="21">
        <v>249221</v>
      </c>
      <c r="X225" s="23">
        <f t="shared" si="3"/>
        <v>249221</v>
      </c>
    </row>
    <row r="226" spans="1:24" ht="25.5" x14ac:dyDescent="0.25">
      <c r="A226" s="8"/>
      <c r="B226" s="9" t="s">
        <v>37</v>
      </c>
      <c r="C226" s="9" t="s">
        <v>708</v>
      </c>
      <c r="D226" s="9" t="s">
        <v>709</v>
      </c>
      <c r="E226" s="9" t="s">
        <v>710</v>
      </c>
      <c r="F226" s="9" t="s">
        <v>642</v>
      </c>
      <c r="G226" s="2"/>
      <c r="H226" s="9" t="s">
        <v>642</v>
      </c>
      <c r="I226" s="9" t="s">
        <v>711</v>
      </c>
      <c r="J226" s="10" t="s">
        <v>43</v>
      </c>
      <c r="K226" s="11" t="s">
        <v>44</v>
      </c>
      <c r="L226" s="8"/>
      <c r="M226" s="8"/>
      <c r="N226" s="12">
        <v>199377</v>
      </c>
      <c r="O226" s="12">
        <v>199377</v>
      </c>
      <c r="P226" s="8"/>
      <c r="Q226" s="8"/>
      <c r="R226" s="8"/>
      <c r="S226" s="8"/>
      <c r="T226" s="8"/>
      <c r="U226" s="8"/>
      <c r="V226" s="12">
        <v>199377</v>
      </c>
      <c r="W226" s="21">
        <v>199377</v>
      </c>
      <c r="X226" s="23">
        <f t="shared" si="3"/>
        <v>199377</v>
      </c>
    </row>
    <row r="227" spans="1:24" ht="25.5" x14ac:dyDescent="0.25">
      <c r="A227" s="8"/>
      <c r="B227" s="9" t="s">
        <v>37</v>
      </c>
      <c r="C227" s="9" t="s">
        <v>708</v>
      </c>
      <c r="D227" s="9" t="s">
        <v>712</v>
      </c>
      <c r="E227" s="9" t="s">
        <v>713</v>
      </c>
      <c r="F227" s="9" t="s">
        <v>642</v>
      </c>
      <c r="G227" s="2"/>
      <c r="H227" s="9" t="s">
        <v>642</v>
      </c>
      <c r="I227" s="9" t="s">
        <v>714</v>
      </c>
      <c r="J227" s="10" t="s">
        <v>43</v>
      </c>
      <c r="K227" s="11" t="s">
        <v>44</v>
      </c>
      <c r="L227" s="8"/>
      <c r="M227" s="8"/>
      <c r="N227" s="12">
        <v>249221</v>
      </c>
      <c r="O227" s="12">
        <v>249221</v>
      </c>
      <c r="P227" s="8"/>
      <c r="Q227" s="8"/>
      <c r="R227" s="8"/>
      <c r="S227" s="8"/>
      <c r="T227" s="8"/>
      <c r="U227" s="8"/>
      <c r="V227" s="12">
        <v>249221</v>
      </c>
      <c r="W227" s="21">
        <v>249221</v>
      </c>
      <c r="X227" s="23">
        <f t="shared" si="3"/>
        <v>249221</v>
      </c>
    </row>
    <row r="228" spans="1:24" ht="25.5" x14ac:dyDescent="0.25">
      <c r="A228" s="8"/>
      <c r="B228" s="9" t="s">
        <v>37</v>
      </c>
      <c r="C228" s="9" t="s">
        <v>708</v>
      </c>
      <c r="D228" s="9" t="s">
        <v>715</v>
      </c>
      <c r="E228" s="9" t="s">
        <v>716</v>
      </c>
      <c r="F228" s="9" t="s">
        <v>653</v>
      </c>
      <c r="G228" s="2"/>
      <c r="H228" s="9" t="s">
        <v>653</v>
      </c>
      <c r="I228" s="9" t="s">
        <v>717</v>
      </c>
      <c r="J228" s="10" t="s">
        <v>43</v>
      </c>
      <c r="K228" s="11" t="s">
        <v>310</v>
      </c>
      <c r="L228" s="8"/>
      <c r="M228" s="8"/>
      <c r="N228" s="12">
        <v>1345792</v>
      </c>
      <c r="O228" s="12">
        <v>1345792</v>
      </c>
      <c r="P228" s="8"/>
      <c r="Q228" s="8"/>
      <c r="R228" s="8"/>
      <c r="S228" s="8"/>
      <c r="T228" s="8"/>
      <c r="U228" s="8"/>
      <c r="V228" s="12">
        <v>1345792</v>
      </c>
      <c r="W228" s="21">
        <v>1345792</v>
      </c>
      <c r="X228" s="23">
        <f t="shared" si="3"/>
        <v>1345792</v>
      </c>
    </row>
    <row r="229" spans="1:24" ht="25.5" x14ac:dyDescent="0.25">
      <c r="A229" s="8"/>
      <c r="B229" s="9" t="s">
        <v>37</v>
      </c>
      <c r="C229" s="9" t="s">
        <v>708</v>
      </c>
      <c r="D229" s="9" t="s">
        <v>718</v>
      </c>
      <c r="E229" s="9" t="s">
        <v>719</v>
      </c>
      <c r="F229" s="9" t="s">
        <v>653</v>
      </c>
      <c r="G229" s="2"/>
      <c r="H229" s="9" t="s">
        <v>653</v>
      </c>
      <c r="I229" s="9" t="s">
        <v>720</v>
      </c>
      <c r="J229" s="10" t="s">
        <v>43</v>
      </c>
      <c r="K229" s="11" t="s">
        <v>44</v>
      </c>
      <c r="L229" s="8"/>
      <c r="M229" s="8"/>
      <c r="N229" s="12">
        <v>249221</v>
      </c>
      <c r="O229" s="12">
        <v>249221</v>
      </c>
      <c r="P229" s="8"/>
      <c r="Q229" s="8"/>
      <c r="R229" s="8"/>
      <c r="S229" s="8"/>
      <c r="T229" s="8"/>
      <c r="U229" s="8"/>
      <c r="V229" s="12">
        <v>249221</v>
      </c>
      <c r="W229" s="21">
        <v>249221</v>
      </c>
      <c r="X229" s="23">
        <f t="shared" si="3"/>
        <v>249221</v>
      </c>
    </row>
    <row r="230" spans="1:24" ht="25.5" x14ac:dyDescent="0.25">
      <c r="A230" s="8"/>
      <c r="B230" s="9" t="s">
        <v>37</v>
      </c>
      <c r="C230" s="9" t="s">
        <v>708</v>
      </c>
      <c r="D230" s="9" t="s">
        <v>721</v>
      </c>
      <c r="E230" s="9" t="s">
        <v>722</v>
      </c>
      <c r="F230" s="9" t="s">
        <v>653</v>
      </c>
      <c r="G230" s="2"/>
      <c r="H230" s="9" t="s">
        <v>653</v>
      </c>
      <c r="I230" s="9" t="s">
        <v>723</v>
      </c>
      <c r="J230" s="10" t="s">
        <v>43</v>
      </c>
      <c r="K230" s="11" t="s">
        <v>44</v>
      </c>
      <c r="L230" s="8"/>
      <c r="M230" s="8"/>
      <c r="N230" s="12">
        <v>199377</v>
      </c>
      <c r="O230" s="12">
        <v>199377</v>
      </c>
      <c r="P230" s="8"/>
      <c r="Q230" s="8"/>
      <c r="R230" s="8"/>
      <c r="S230" s="8"/>
      <c r="T230" s="8"/>
      <c r="U230" s="8"/>
      <c r="V230" s="12">
        <v>199377</v>
      </c>
      <c r="W230" s="21">
        <v>199377</v>
      </c>
      <c r="X230" s="23">
        <f t="shared" si="3"/>
        <v>199377</v>
      </c>
    </row>
    <row r="231" spans="1:24" ht="25.5" x14ac:dyDescent="0.25">
      <c r="A231" s="8"/>
      <c r="B231" s="9" t="s">
        <v>37</v>
      </c>
      <c r="C231" s="9" t="s">
        <v>708</v>
      </c>
      <c r="D231" s="9" t="s">
        <v>724</v>
      </c>
      <c r="E231" s="9" t="s">
        <v>725</v>
      </c>
      <c r="F231" s="9" t="s">
        <v>670</v>
      </c>
      <c r="G231" s="2"/>
      <c r="H231" s="9" t="s">
        <v>670</v>
      </c>
      <c r="I231" s="9" t="s">
        <v>726</v>
      </c>
      <c r="J231" s="10" t="s">
        <v>43</v>
      </c>
      <c r="K231" s="11" t="s">
        <v>310</v>
      </c>
      <c r="L231" s="8"/>
      <c r="M231" s="8"/>
      <c r="N231" s="12">
        <v>1246104</v>
      </c>
      <c r="O231" s="12">
        <v>1246104</v>
      </c>
      <c r="P231" s="8"/>
      <c r="Q231" s="8"/>
      <c r="R231" s="8"/>
      <c r="S231" s="8"/>
      <c r="T231" s="8"/>
      <c r="U231" s="8"/>
      <c r="V231" s="12">
        <v>1246104</v>
      </c>
      <c r="W231" s="21">
        <v>1246104</v>
      </c>
      <c r="X231" s="23">
        <f t="shared" si="3"/>
        <v>1246104</v>
      </c>
    </row>
    <row r="232" spans="1:24" ht="25.5" x14ac:dyDescent="0.25">
      <c r="A232" s="8"/>
      <c r="B232" s="9" t="s">
        <v>37</v>
      </c>
      <c r="C232" s="9" t="s">
        <v>708</v>
      </c>
      <c r="D232" s="9" t="s">
        <v>727</v>
      </c>
      <c r="E232" s="9" t="s">
        <v>728</v>
      </c>
      <c r="F232" s="9" t="s">
        <v>698</v>
      </c>
      <c r="G232" s="2"/>
      <c r="H232" s="9" t="s">
        <v>698</v>
      </c>
      <c r="I232" s="9" t="s">
        <v>729</v>
      </c>
      <c r="J232" s="10" t="s">
        <v>43</v>
      </c>
      <c r="K232" s="11" t="s">
        <v>44</v>
      </c>
      <c r="L232" s="8"/>
      <c r="M232" s="8"/>
      <c r="N232" s="12">
        <v>199377</v>
      </c>
      <c r="O232" s="12">
        <v>199377</v>
      </c>
      <c r="P232" s="8"/>
      <c r="Q232" s="8"/>
      <c r="R232" s="8"/>
      <c r="S232" s="8"/>
      <c r="T232" s="8"/>
      <c r="U232" s="8"/>
      <c r="V232" s="12">
        <v>199377</v>
      </c>
      <c r="W232" s="21">
        <v>199377</v>
      </c>
      <c r="X232" s="23">
        <f t="shared" si="3"/>
        <v>199377</v>
      </c>
    </row>
    <row r="233" spans="1:24" ht="25.5" x14ac:dyDescent="0.25">
      <c r="A233" s="8"/>
      <c r="B233" s="9" t="s">
        <v>37</v>
      </c>
      <c r="C233" s="9" t="s">
        <v>708</v>
      </c>
      <c r="D233" s="9" t="s">
        <v>730</v>
      </c>
      <c r="E233" s="9" t="s">
        <v>731</v>
      </c>
      <c r="F233" s="9" t="s">
        <v>698</v>
      </c>
      <c r="G233" s="2"/>
      <c r="H233" s="9" t="s">
        <v>698</v>
      </c>
      <c r="I233" s="9" t="s">
        <v>732</v>
      </c>
      <c r="J233" s="10" t="s">
        <v>43</v>
      </c>
      <c r="K233" s="11" t="s">
        <v>44</v>
      </c>
      <c r="L233" s="8"/>
      <c r="M233" s="8"/>
      <c r="N233" s="12">
        <v>199377</v>
      </c>
      <c r="O233" s="12">
        <v>199377</v>
      </c>
      <c r="P233" s="8"/>
      <c r="Q233" s="8"/>
      <c r="R233" s="8"/>
      <c r="S233" s="8"/>
      <c r="T233" s="8"/>
      <c r="U233" s="8"/>
      <c r="V233" s="12">
        <v>199377</v>
      </c>
      <c r="W233" s="21">
        <v>199377</v>
      </c>
      <c r="X233" s="23">
        <f t="shared" si="3"/>
        <v>199377</v>
      </c>
    </row>
    <row r="234" spans="1:24" ht="25.5" x14ac:dyDescent="0.25">
      <c r="A234" s="8"/>
      <c r="B234" s="9" t="s">
        <v>37</v>
      </c>
      <c r="C234" s="9" t="s">
        <v>733</v>
      </c>
      <c r="D234" s="9" t="s">
        <v>734</v>
      </c>
      <c r="E234" s="9" t="s">
        <v>735</v>
      </c>
      <c r="F234" s="9" t="s">
        <v>501</v>
      </c>
      <c r="G234" s="2"/>
      <c r="H234" s="9" t="s">
        <v>501</v>
      </c>
      <c r="I234" s="9" t="s">
        <v>736</v>
      </c>
      <c r="J234" s="10" t="s">
        <v>43</v>
      </c>
      <c r="K234" s="11" t="s">
        <v>44</v>
      </c>
      <c r="L234" s="8"/>
      <c r="M234" s="8"/>
      <c r="N234" s="12">
        <v>199377</v>
      </c>
      <c r="O234" s="12">
        <v>199377</v>
      </c>
      <c r="P234" s="8"/>
      <c r="Q234" s="8"/>
      <c r="R234" s="8"/>
      <c r="S234" s="8"/>
      <c r="T234" s="8"/>
      <c r="U234" s="8"/>
      <c r="V234" s="12">
        <v>199377</v>
      </c>
      <c r="W234" s="21">
        <v>199377</v>
      </c>
      <c r="X234" s="23">
        <f t="shared" si="3"/>
        <v>199377</v>
      </c>
    </row>
    <row r="235" spans="1:24" ht="25.5" x14ac:dyDescent="0.25">
      <c r="A235" s="8"/>
      <c r="B235" s="9" t="s">
        <v>37</v>
      </c>
      <c r="C235" s="9" t="s">
        <v>733</v>
      </c>
      <c r="D235" s="9" t="s">
        <v>737</v>
      </c>
      <c r="E235" s="9" t="s">
        <v>738</v>
      </c>
      <c r="F235" s="9" t="s">
        <v>653</v>
      </c>
      <c r="G235" s="2"/>
      <c r="H235" s="9" t="s">
        <v>653</v>
      </c>
      <c r="I235" s="9" t="s">
        <v>739</v>
      </c>
      <c r="J235" s="10" t="s">
        <v>43</v>
      </c>
      <c r="K235" s="11" t="s">
        <v>44</v>
      </c>
      <c r="L235" s="8"/>
      <c r="M235" s="8"/>
      <c r="N235" s="12">
        <v>199377</v>
      </c>
      <c r="O235" s="12">
        <v>199377</v>
      </c>
      <c r="P235" s="8"/>
      <c r="Q235" s="8"/>
      <c r="R235" s="8"/>
      <c r="S235" s="8"/>
      <c r="T235" s="8"/>
      <c r="U235" s="8"/>
      <c r="V235" s="12">
        <v>199377</v>
      </c>
      <c r="W235" s="21">
        <v>199377</v>
      </c>
      <c r="X235" s="23">
        <f t="shared" si="3"/>
        <v>199377</v>
      </c>
    </row>
    <row r="236" spans="1:24" ht="25.5" x14ac:dyDescent="0.25">
      <c r="A236" s="8"/>
      <c r="B236" s="9" t="s">
        <v>37</v>
      </c>
      <c r="C236" s="9" t="s">
        <v>733</v>
      </c>
      <c r="D236" s="9" t="s">
        <v>740</v>
      </c>
      <c r="E236" s="9" t="s">
        <v>741</v>
      </c>
      <c r="F236" s="9" t="s">
        <v>698</v>
      </c>
      <c r="G236" s="2"/>
      <c r="H236" s="9" t="s">
        <v>698</v>
      </c>
      <c r="I236" s="9" t="s">
        <v>742</v>
      </c>
      <c r="J236" s="10" t="s">
        <v>43</v>
      </c>
      <c r="K236" s="11" t="s">
        <v>44</v>
      </c>
      <c r="L236" s="8"/>
      <c r="M236" s="8"/>
      <c r="N236" s="12">
        <v>299065</v>
      </c>
      <c r="O236" s="12">
        <v>299065</v>
      </c>
      <c r="P236" s="8"/>
      <c r="Q236" s="8"/>
      <c r="R236" s="8"/>
      <c r="S236" s="8"/>
      <c r="T236" s="8"/>
      <c r="U236" s="8"/>
      <c r="V236" s="12">
        <v>299065</v>
      </c>
      <c r="W236" s="21">
        <v>299065</v>
      </c>
      <c r="X236" s="23">
        <f t="shared" si="3"/>
        <v>299065</v>
      </c>
    </row>
    <row r="237" spans="1:24" ht="25.5" x14ac:dyDescent="0.25">
      <c r="A237" s="8"/>
      <c r="B237" s="9" t="s">
        <v>37</v>
      </c>
      <c r="C237" s="9" t="s">
        <v>733</v>
      </c>
      <c r="D237" s="9" t="s">
        <v>743</v>
      </c>
      <c r="E237" s="9" t="s">
        <v>744</v>
      </c>
      <c r="F237" s="9" t="s">
        <v>698</v>
      </c>
      <c r="G237" s="2"/>
      <c r="H237" s="9" t="s">
        <v>698</v>
      </c>
      <c r="I237" s="9" t="s">
        <v>745</v>
      </c>
      <c r="J237" s="10" t="s">
        <v>43</v>
      </c>
      <c r="K237" s="11" t="s">
        <v>44</v>
      </c>
      <c r="L237" s="8"/>
      <c r="M237" s="8"/>
      <c r="N237" s="12">
        <v>249221</v>
      </c>
      <c r="O237" s="12">
        <v>249221</v>
      </c>
      <c r="P237" s="8"/>
      <c r="Q237" s="8"/>
      <c r="R237" s="8"/>
      <c r="S237" s="8"/>
      <c r="T237" s="8"/>
      <c r="U237" s="8"/>
      <c r="V237" s="12">
        <v>249221</v>
      </c>
      <c r="W237" s="21">
        <v>249221</v>
      </c>
      <c r="X237" s="23">
        <f t="shared" si="3"/>
        <v>249221</v>
      </c>
    </row>
    <row r="238" spans="1:24" ht="25.5" x14ac:dyDescent="0.25">
      <c r="A238" s="8"/>
      <c r="B238" s="9" t="s">
        <v>37</v>
      </c>
      <c r="C238" s="9" t="s">
        <v>733</v>
      </c>
      <c r="D238" s="9" t="s">
        <v>746</v>
      </c>
      <c r="E238" s="9" t="s">
        <v>747</v>
      </c>
      <c r="F238" s="9" t="s">
        <v>698</v>
      </c>
      <c r="G238" s="2"/>
      <c r="H238" s="9" t="s">
        <v>698</v>
      </c>
      <c r="I238" s="9" t="s">
        <v>748</v>
      </c>
      <c r="J238" s="10" t="s">
        <v>43</v>
      </c>
      <c r="K238" s="11" t="s">
        <v>44</v>
      </c>
      <c r="L238" s="8"/>
      <c r="M238" s="8"/>
      <c r="N238" s="12">
        <v>199377</v>
      </c>
      <c r="O238" s="12">
        <v>199377</v>
      </c>
      <c r="P238" s="8"/>
      <c r="Q238" s="8"/>
      <c r="R238" s="8"/>
      <c r="S238" s="8"/>
      <c r="T238" s="8"/>
      <c r="U238" s="8"/>
      <c r="V238" s="12">
        <v>199377</v>
      </c>
      <c r="W238" s="21">
        <v>199377</v>
      </c>
      <c r="X238" s="23">
        <f t="shared" si="3"/>
        <v>199377</v>
      </c>
    </row>
    <row r="239" spans="1:24" ht="25.5" x14ac:dyDescent="0.25">
      <c r="A239" s="8"/>
      <c r="B239" s="9" t="s">
        <v>37</v>
      </c>
      <c r="C239" s="9" t="s">
        <v>733</v>
      </c>
      <c r="D239" s="9" t="s">
        <v>749</v>
      </c>
      <c r="E239" s="9" t="s">
        <v>750</v>
      </c>
      <c r="F239" s="9" t="s">
        <v>698</v>
      </c>
      <c r="G239" s="2"/>
      <c r="H239" s="9" t="s">
        <v>698</v>
      </c>
      <c r="I239" s="9" t="s">
        <v>751</v>
      </c>
      <c r="J239" s="10" t="s">
        <v>43</v>
      </c>
      <c r="K239" s="11" t="s">
        <v>44</v>
      </c>
      <c r="L239" s="8"/>
      <c r="M239" s="8"/>
      <c r="N239" s="12">
        <v>249221</v>
      </c>
      <c r="O239" s="12">
        <v>249221</v>
      </c>
      <c r="P239" s="8"/>
      <c r="Q239" s="8"/>
      <c r="R239" s="8"/>
      <c r="S239" s="8"/>
      <c r="T239" s="8"/>
      <c r="U239" s="8"/>
      <c r="V239" s="12">
        <v>249221</v>
      </c>
      <c r="W239" s="21">
        <v>249221</v>
      </c>
      <c r="X239" s="23">
        <f t="shared" si="3"/>
        <v>249221</v>
      </c>
    </row>
    <row r="240" spans="1:24" ht="25.5" x14ac:dyDescent="0.25">
      <c r="A240" s="8"/>
      <c r="B240" s="9" t="s">
        <v>37</v>
      </c>
      <c r="C240" s="9" t="s">
        <v>733</v>
      </c>
      <c r="D240" s="9" t="s">
        <v>752</v>
      </c>
      <c r="E240" s="9" t="s">
        <v>753</v>
      </c>
      <c r="F240" s="9" t="s">
        <v>708</v>
      </c>
      <c r="G240" s="2"/>
      <c r="H240" s="9" t="s">
        <v>708</v>
      </c>
      <c r="I240" s="9" t="s">
        <v>754</v>
      </c>
      <c r="J240" s="10" t="s">
        <v>43</v>
      </c>
      <c r="K240" s="11" t="s">
        <v>755</v>
      </c>
      <c r="L240" s="8"/>
      <c r="M240" s="8"/>
      <c r="N240" s="12">
        <v>224299</v>
      </c>
      <c r="O240" s="12">
        <v>224299</v>
      </c>
      <c r="P240" s="8"/>
      <c r="Q240" s="8"/>
      <c r="R240" s="8"/>
      <c r="S240" s="8"/>
      <c r="T240" s="8"/>
      <c r="U240" s="8"/>
      <c r="V240" s="12">
        <v>224299</v>
      </c>
      <c r="W240" s="21">
        <v>224299</v>
      </c>
      <c r="X240" s="23">
        <f t="shared" si="3"/>
        <v>224299</v>
      </c>
    </row>
    <row r="241" spans="1:24" ht="25.5" x14ac:dyDescent="0.25">
      <c r="A241" s="8"/>
      <c r="B241" s="9" t="s">
        <v>37</v>
      </c>
      <c r="C241" s="9" t="s">
        <v>733</v>
      </c>
      <c r="D241" s="9" t="s">
        <v>756</v>
      </c>
      <c r="E241" s="9" t="s">
        <v>757</v>
      </c>
      <c r="F241" s="9" t="s">
        <v>708</v>
      </c>
      <c r="G241" s="2"/>
      <c r="H241" s="9" t="s">
        <v>708</v>
      </c>
      <c r="I241" s="9" t="s">
        <v>758</v>
      </c>
      <c r="J241" s="10" t="s">
        <v>43</v>
      </c>
      <c r="K241" s="11" t="s">
        <v>44</v>
      </c>
      <c r="L241" s="8"/>
      <c r="M241" s="8"/>
      <c r="N241" s="12">
        <v>199377</v>
      </c>
      <c r="O241" s="12">
        <v>199377</v>
      </c>
      <c r="P241" s="8"/>
      <c r="Q241" s="8"/>
      <c r="R241" s="8"/>
      <c r="S241" s="8"/>
      <c r="T241" s="8"/>
      <c r="U241" s="8"/>
      <c r="V241" s="12">
        <v>199377</v>
      </c>
      <c r="W241" s="21">
        <v>199377</v>
      </c>
      <c r="X241" s="23">
        <f t="shared" si="3"/>
        <v>199377</v>
      </c>
    </row>
    <row r="242" spans="1:24" ht="25.5" x14ac:dyDescent="0.25">
      <c r="A242" s="8"/>
      <c r="B242" s="9" t="s">
        <v>37</v>
      </c>
      <c r="C242" s="9" t="s">
        <v>733</v>
      </c>
      <c r="D242" s="9" t="s">
        <v>759</v>
      </c>
      <c r="E242" s="9" t="s">
        <v>760</v>
      </c>
      <c r="F242" s="9" t="s">
        <v>708</v>
      </c>
      <c r="G242" s="2"/>
      <c r="H242" s="9" t="s">
        <v>708</v>
      </c>
      <c r="I242" s="9" t="s">
        <v>761</v>
      </c>
      <c r="J242" s="10" t="s">
        <v>43</v>
      </c>
      <c r="K242" s="11" t="s">
        <v>44</v>
      </c>
      <c r="L242" s="8"/>
      <c r="M242" s="8"/>
      <c r="N242" s="12">
        <v>199377</v>
      </c>
      <c r="O242" s="12">
        <v>199377</v>
      </c>
      <c r="P242" s="8"/>
      <c r="Q242" s="8"/>
      <c r="R242" s="8"/>
      <c r="S242" s="8"/>
      <c r="T242" s="8"/>
      <c r="U242" s="8"/>
      <c r="V242" s="12">
        <v>199377</v>
      </c>
      <c r="W242" s="21">
        <v>199377</v>
      </c>
      <c r="X242" s="23">
        <f t="shared" si="3"/>
        <v>199377</v>
      </c>
    </row>
    <row r="243" spans="1:24" ht="25.5" x14ac:dyDescent="0.25">
      <c r="A243" s="8"/>
      <c r="B243" s="9" t="s">
        <v>37</v>
      </c>
      <c r="C243" s="9" t="s">
        <v>762</v>
      </c>
      <c r="D243" s="9" t="s">
        <v>763</v>
      </c>
      <c r="E243" s="9" t="s">
        <v>764</v>
      </c>
      <c r="F243" s="9" t="s">
        <v>708</v>
      </c>
      <c r="G243" s="2"/>
      <c r="H243" s="9" t="s">
        <v>708</v>
      </c>
      <c r="I243" s="9" t="s">
        <v>765</v>
      </c>
      <c r="J243" s="10" t="s">
        <v>43</v>
      </c>
      <c r="K243" s="11" t="s">
        <v>44</v>
      </c>
      <c r="L243" s="8"/>
      <c r="M243" s="8"/>
      <c r="N243" s="12">
        <v>249221</v>
      </c>
      <c r="O243" s="12">
        <v>249221</v>
      </c>
      <c r="P243" s="8"/>
      <c r="Q243" s="8"/>
      <c r="R243" s="8"/>
      <c r="S243" s="8"/>
      <c r="T243" s="8"/>
      <c r="U243" s="8"/>
      <c r="V243" s="12">
        <v>249221</v>
      </c>
      <c r="W243" s="21">
        <v>249221</v>
      </c>
      <c r="X243" s="23">
        <f t="shared" si="3"/>
        <v>249221</v>
      </c>
    </row>
    <row r="244" spans="1:24" ht="25.5" x14ac:dyDescent="0.25">
      <c r="A244" s="8"/>
      <c r="B244" s="9" t="s">
        <v>37</v>
      </c>
      <c r="C244" s="9" t="s">
        <v>762</v>
      </c>
      <c r="D244" s="9" t="s">
        <v>766</v>
      </c>
      <c r="E244" s="9" t="s">
        <v>767</v>
      </c>
      <c r="F244" s="9" t="s">
        <v>733</v>
      </c>
      <c r="G244" s="2"/>
      <c r="H244" s="9" t="s">
        <v>733</v>
      </c>
      <c r="I244" s="9" t="s">
        <v>768</v>
      </c>
      <c r="J244" s="10" t="s">
        <v>43</v>
      </c>
      <c r="K244" s="11" t="s">
        <v>44</v>
      </c>
      <c r="L244" s="8"/>
      <c r="M244" s="8"/>
      <c r="N244" s="12">
        <v>249221</v>
      </c>
      <c r="O244" s="12">
        <v>249221</v>
      </c>
      <c r="P244" s="8"/>
      <c r="Q244" s="8"/>
      <c r="R244" s="8"/>
      <c r="S244" s="8"/>
      <c r="T244" s="8"/>
      <c r="U244" s="8"/>
      <c r="V244" s="12">
        <v>249221</v>
      </c>
      <c r="W244" s="21">
        <v>249221</v>
      </c>
      <c r="X244" s="23">
        <f t="shared" si="3"/>
        <v>249221</v>
      </c>
    </row>
    <row r="245" spans="1:24" ht="25.5" x14ac:dyDescent="0.25">
      <c r="A245" s="8"/>
      <c r="B245" s="9" t="s">
        <v>37</v>
      </c>
      <c r="C245" s="9" t="s">
        <v>769</v>
      </c>
      <c r="D245" s="9" t="s">
        <v>770</v>
      </c>
      <c r="E245" s="9" t="s">
        <v>771</v>
      </c>
      <c r="F245" s="9" t="s">
        <v>708</v>
      </c>
      <c r="G245" s="2"/>
      <c r="H245" s="9" t="s">
        <v>708</v>
      </c>
      <c r="I245" s="9" t="s">
        <v>772</v>
      </c>
      <c r="J245" s="10" t="s">
        <v>43</v>
      </c>
      <c r="K245" s="11" t="s">
        <v>44</v>
      </c>
      <c r="L245" s="8"/>
      <c r="M245" s="8"/>
      <c r="N245" s="12">
        <v>199377</v>
      </c>
      <c r="O245" s="12">
        <v>199377</v>
      </c>
      <c r="P245" s="8"/>
      <c r="Q245" s="8"/>
      <c r="R245" s="8"/>
      <c r="S245" s="8"/>
      <c r="T245" s="8"/>
      <c r="U245" s="8"/>
      <c r="V245" s="12">
        <v>199377</v>
      </c>
      <c r="W245" s="21">
        <v>199377</v>
      </c>
      <c r="X245" s="23">
        <f t="shared" si="3"/>
        <v>199377</v>
      </c>
    </row>
    <row r="246" spans="1:24" ht="38.25" x14ac:dyDescent="0.25">
      <c r="A246" s="8"/>
      <c r="B246" s="9" t="s">
        <v>37</v>
      </c>
      <c r="C246" s="9" t="s">
        <v>769</v>
      </c>
      <c r="D246" s="9" t="s">
        <v>773</v>
      </c>
      <c r="E246" s="9" t="s">
        <v>774</v>
      </c>
      <c r="F246" s="9" t="s">
        <v>769</v>
      </c>
      <c r="G246" s="2"/>
      <c r="H246" s="9" t="s">
        <v>769</v>
      </c>
      <c r="I246" s="9" t="s">
        <v>775</v>
      </c>
      <c r="J246" s="10" t="s">
        <v>43</v>
      </c>
      <c r="K246" s="11" t="s">
        <v>776</v>
      </c>
      <c r="L246" s="12">
        <v>302019</v>
      </c>
      <c r="M246" s="12">
        <v>302019</v>
      </c>
      <c r="N246" s="8"/>
      <c r="O246" s="8"/>
      <c r="P246" s="8"/>
      <c r="Q246" s="8"/>
      <c r="R246" s="8"/>
      <c r="S246" s="8"/>
      <c r="T246" s="12">
        <v>302019</v>
      </c>
      <c r="U246" s="12">
        <v>302019</v>
      </c>
      <c r="V246" s="8"/>
      <c r="W246" s="22"/>
      <c r="X246" s="23">
        <f t="shared" si="3"/>
        <v>-302019</v>
      </c>
    </row>
    <row r="247" spans="1:24" ht="38.25" x14ac:dyDescent="0.25">
      <c r="A247" s="8"/>
      <c r="B247" s="9" t="s">
        <v>37</v>
      </c>
      <c r="C247" s="9" t="s">
        <v>769</v>
      </c>
      <c r="D247" s="9" t="s">
        <v>777</v>
      </c>
      <c r="E247" s="9" t="s">
        <v>778</v>
      </c>
      <c r="F247" s="9" t="s">
        <v>769</v>
      </c>
      <c r="G247" s="2"/>
      <c r="H247" s="9" t="s">
        <v>769</v>
      </c>
      <c r="I247" s="9" t="s">
        <v>779</v>
      </c>
      <c r="J247" s="10" t="s">
        <v>43</v>
      </c>
      <c r="K247" s="11" t="s">
        <v>776</v>
      </c>
      <c r="L247" s="12">
        <v>302019</v>
      </c>
      <c r="M247" s="12">
        <v>302019</v>
      </c>
      <c r="N247" s="8"/>
      <c r="O247" s="8"/>
      <c r="P247" s="8"/>
      <c r="Q247" s="8"/>
      <c r="R247" s="8"/>
      <c r="S247" s="8"/>
      <c r="T247" s="12">
        <v>302019</v>
      </c>
      <c r="U247" s="12">
        <v>302019</v>
      </c>
      <c r="V247" s="8"/>
      <c r="W247" s="22"/>
      <c r="X247" s="23">
        <f t="shared" si="3"/>
        <v>-302019</v>
      </c>
    </row>
    <row r="248" spans="1:24" ht="51" x14ac:dyDescent="0.25">
      <c r="A248" s="8"/>
      <c r="B248" s="9" t="s">
        <v>37</v>
      </c>
      <c r="C248" s="9" t="s">
        <v>769</v>
      </c>
      <c r="D248" s="9" t="s">
        <v>780</v>
      </c>
      <c r="E248" s="9" t="s">
        <v>781</v>
      </c>
      <c r="F248" s="9" t="s">
        <v>769</v>
      </c>
      <c r="G248" s="2"/>
      <c r="H248" s="9" t="s">
        <v>769</v>
      </c>
      <c r="I248" s="9" t="s">
        <v>782</v>
      </c>
      <c r="J248" s="10" t="s">
        <v>43</v>
      </c>
      <c r="K248" s="11" t="s">
        <v>776</v>
      </c>
      <c r="L248" s="12">
        <v>302019</v>
      </c>
      <c r="M248" s="12">
        <v>302019</v>
      </c>
      <c r="N248" s="8"/>
      <c r="O248" s="8"/>
      <c r="P248" s="8"/>
      <c r="Q248" s="8"/>
      <c r="R248" s="8"/>
      <c r="S248" s="8"/>
      <c r="T248" s="12">
        <v>302019</v>
      </c>
      <c r="U248" s="12">
        <v>302019</v>
      </c>
      <c r="V248" s="8"/>
      <c r="W248" s="22"/>
      <c r="X248" s="23">
        <f t="shared" si="3"/>
        <v>-302019</v>
      </c>
    </row>
    <row r="249" spans="1:24" ht="38.25" x14ac:dyDescent="0.25">
      <c r="A249" s="8"/>
      <c r="B249" s="9" t="s">
        <v>37</v>
      </c>
      <c r="C249" s="9" t="s">
        <v>769</v>
      </c>
      <c r="D249" s="9" t="s">
        <v>783</v>
      </c>
      <c r="E249" s="9" t="s">
        <v>784</v>
      </c>
      <c r="F249" s="9" t="s">
        <v>769</v>
      </c>
      <c r="G249" s="2"/>
      <c r="H249" s="9" t="s">
        <v>769</v>
      </c>
      <c r="I249" s="9" t="s">
        <v>785</v>
      </c>
      <c r="J249" s="10" t="s">
        <v>43</v>
      </c>
      <c r="K249" s="11" t="s">
        <v>776</v>
      </c>
      <c r="L249" s="12">
        <v>90605</v>
      </c>
      <c r="M249" s="12">
        <v>90605</v>
      </c>
      <c r="N249" s="8"/>
      <c r="O249" s="8"/>
      <c r="P249" s="8"/>
      <c r="Q249" s="8"/>
      <c r="R249" s="8"/>
      <c r="S249" s="8"/>
      <c r="T249" s="12">
        <v>90605</v>
      </c>
      <c r="U249" s="12">
        <v>90605</v>
      </c>
      <c r="V249" s="8"/>
      <c r="W249" s="22"/>
      <c r="X249" s="23">
        <f t="shared" si="3"/>
        <v>-90605</v>
      </c>
    </row>
    <row r="250" spans="1:24" ht="38.25" x14ac:dyDescent="0.25">
      <c r="A250" s="8"/>
      <c r="B250" s="9" t="s">
        <v>37</v>
      </c>
      <c r="C250" s="9" t="s">
        <v>769</v>
      </c>
      <c r="D250" s="9" t="s">
        <v>786</v>
      </c>
      <c r="E250" s="9" t="s">
        <v>787</v>
      </c>
      <c r="F250" s="9" t="s">
        <v>769</v>
      </c>
      <c r="G250" s="2"/>
      <c r="H250" s="9" t="s">
        <v>769</v>
      </c>
      <c r="I250" s="9" t="s">
        <v>788</v>
      </c>
      <c r="J250" s="10" t="s">
        <v>43</v>
      </c>
      <c r="K250" s="11" t="s">
        <v>776</v>
      </c>
      <c r="L250" s="12">
        <v>302019</v>
      </c>
      <c r="M250" s="12">
        <v>302019</v>
      </c>
      <c r="N250" s="8"/>
      <c r="O250" s="8"/>
      <c r="P250" s="8"/>
      <c r="Q250" s="8"/>
      <c r="R250" s="8"/>
      <c r="S250" s="8"/>
      <c r="T250" s="12">
        <v>302019</v>
      </c>
      <c r="U250" s="12">
        <v>302019</v>
      </c>
      <c r="V250" s="8"/>
      <c r="W250" s="22"/>
      <c r="X250" s="23">
        <f t="shared" si="3"/>
        <v>-302019</v>
      </c>
    </row>
    <row r="251" spans="1:24" ht="38.25" x14ac:dyDescent="0.25">
      <c r="A251" s="8"/>
      <c r="B251" s="9" t="s">
        <v>37</v>
      </c>
      <c r="C251" s="9" t="s">
        <v>769</v>
      </c>
      <c r="D251" s="9" t="s">
        <v>789</v>
      </c>
      <c r="E251" s="9" t="s">
        <v>790</v>
      </c>
      <c r="F251" s="9" t="s">
        <v>769</v>
      </c>
      <c r="G251" s="2"/>
      <c r="H251" s="9" t="s">
        <v>769</v>
      </c>
      <c r="I251" s="9" t="s">
        <v>791</v>
      </c>
      <c r="J251" s="10" t="s">
        <v>43</v>
      </c>
      <c r="K251" s="11" t="s">
        <v>776</v>
      </c>
      <c r="L251" s="12">
        <v>302019</v>
      </c>
      <c r="M251" s="12">
        <v>302019</v>
      </c>
      <c r="N251" s="8"/>
      <c r="O251" s="8"/>
      <c r="P251" s="8"/>
      <c r="Q251" s="8"/>
      <c r="R251" s="8"/>
      <c r="S251" s="8"/>
      <c r="T251" s="12">
        <v>302019</v>
      </c>
      <c r="U251" s="12">
        <v>302019</v>
      </c>
      <c r="V251" s="8"/>
      <c r="W251" s="22"/>
      <c r="X251" s="23">
        <f t="shared" si="3"/>
        <v>-302019</v>
      </c>
    </row>
    <row r="252" spans="1:24" ht="25.5" x14ac:dyDescent="0.25">
      <c r="A252" s="8"/>
      <c r="B252" s="9" t="s">
        <v>37</v>
      </c>
      <c r="C252" s="9" t="s">
        <v>792</v>
      </c>
      <c r="D252" s="9" t="s">
        <v>793</v>
      </c>
      <c r="E252" s="9" t="s">
        <v>794</v>
      </c>
      <c r="F252" s="9" t="s">
        <v>708</v>
      </c>
      <c r="G252" s="2"/>
      <c r="H252" s="9" t="s">
        <v>708</v>
      </c>
      <c r="I252" s="9" t="s">
        <v>795</v>
      </c>
      <c r="J252" s="10" t="s">
        <v>43</v>
      </c>
      <c r="K252" s="11" t="s">
        <v>44</v>
      </c>
      <c r="L252" s="8"/>
      <c r="M252" s="8"/>
      <c r="N252" s="12">
        <v>199377</v>
      </c>
      <c r="O252" s="12">
        <v>199377</v>
      </c>
      <c r="P252" s="8"/>
      <c r="Q252" s="8"/>
      <c r="R252" s="8"/>
      <c r="S252" s="8"/>
      <c r="T252" s="8"/>
      <c r="U252" s="8"/>
      <c r="V252" s="12">
        <v>199377</v>
      </c>
      <c r="W252" s="21">
        <v>199377</v>
      </c>
      <c r="X252" s="23">
        <f t="shared" si="3"/>
        <v>199377</v>
      </c>
    </row>
    <row r="253" spans="1:24" ht="25.5" x14ac:dyDescent="0.25">
      <c r="A253" s="8"/>
      <c r="B253" s="9" t="s">
        <v>37</v>
      </c>
      <c r="C253" s="9" t="s">
        <v>792</v>
      </c>
      <c r="D253" s="9" t="s">
        <v>796</v>
      </c>
      <c r="E253" s="9" t="s">
        <v>797</v>
      </c>
      <c r="F253" s="9" t="s">
        <v>733</v>
      </c>
      <c r="G253" s="2"/>
      <c r="H253" s="9" t="s">
        <v>733</v>
      </c>
      <c r="I253" s="9" t="s">
        <v>798</v>
      </c>
      <c r="J253" s="10" t="s">
        <v>43</v>
      </c>
      <c r="K253" s="11" t="s">
        <v>44</v>
      </c>
      <c r="L253" s="8"/>
      <c r="M253" s="8"/>
      <c r="N253" s="12">
        <v>199377</v>
      </c>
      <c r="O253" s="12">
        <v>199377</v>
      </c>
      <c r="P253" s="8"/>
      <c r="Q253" s="8"/>
      <c r="R253" s="8"/>
      <c r="S253" s="8"/>
      <c r="T253" s="8"/>
      <c r="U253" s="8"/>
      <c r="V253" s="12">
        <v>199377</v>
      </c>
      <c r="W253" s="21">
        <v>199377</v>
      </c>
      <c r="X253" s="23">
        <f t="shared" si="3"/>
        <v>199377</v>
      </c>
    </row>
    <row r="254" spans="1:24" ht="25.5" x14ac:dyDescent="0.25">
      <c r="A254" s="8"/>
      <c r="B254" s="9" t="s">
        <v>37</v>
      </c>
      <c r="C254" s="9" t="s">
        <v>792</v>
      </c>
      <c r="D254" s="9" t="s">
        <v>799</v>
      </c>
      <c r="E254" s="9" t="s">
        <v>800</v>
      </c>
      <c r="F254" s="9" t="s">
        <v>733</v>
      </c>
      <c r="G254" s="2"/>
      <c r="H254" s="9" t="s">
        <v>733</v>
      </c>
      <c r="I254" s="9" t="s">
        <v>801</v>
      </c>
      <c r="J254" s="10" t="s">
        <v>43</v>
      </c>
      <c r="K254" s="11" t="s">
        <v>44</v>
      </c>
      <c r="L254" s="8"/>
      <c r="M254" s="8"/>
      <c r="N254" s="12">
        <v>249221</v>
      </c>
      <c r="O254" s="12">
        <v>249221</v>
      </c>
      <c r="P254" s="8"/>
      <c r="Q254" s="8"/>
      <c r="R254" s="8"/>
      <c r="S254" s="8"/>
      <c r="T254" s="8"/>
      <c r="U254" s="8"/>
      <c r="V254" s="12">
        <v>249221</v>
      </c>
      <c r="W254" s="21">
        <v>249221</v>
      </c>
      <c r="X254" s="23">
        <f t="shared" si="3"/>
        <v>249221</v>
      </c>
    </row>
    <row r="255" spans="1:24" ht="25.5" x14ac:dyDescent="0.25">
      <c r="A255" s="8"/>
      <c r="B255" s="9" t="s">
        <v>37</v>
      </c>
      <c r="C255" s="9" t="s">
        <v>802</v>
      </c>
      <c r="D255" s="9" t="s">
        <v>803</v>
      </c>
      <c r="E255" s="9" t="s">
        <v>804</v>
      </c>
      <c r="F255" s="9" t="s">
        <v>792</v>
      </c>
      <c r="G255" s="2"/>
      <c r="H255" s="9" t="s">
        <v>792</v>
      </c>
      <c r="I255" s="9" t="s">
        <v>805</v>
      </c>
      <c r="J255" s="10" t="s">
        <v>43</v>
      </c>
      <c r="K255" s="11" t="s">
        <v>44</v>
      </c>
      <c r="L255" s="8"/>
      <c r="M255" s="8"/>
      <c r="N255" s="12">
        <v>249221</v>
      </c>
      <c r="O255" s="12">
        <v>249221</v>
      </c>
      <c r="P255" s="8"/>
      <c r="Q255" s="8"/>
      <c r="R255" s="8"/>
      <c r="S255" s="8"/>
      <c r="T255" s="8"/>
      <c r="U255" s="8"/>
      <c r="V255" s="12">
        <v>249221</v>
      </c>
      <c r="W255" s="21">
        <v>249221</v>
      </c>
      <c r="X255" s="23">
        <f t="shared" si="3"/>
        <v>249221</v>
      </c>
    </row>
    <row r="256" spans="1:24" ht="25.5" x14ac:dyDescent="0.25">
      <c r="A256" s="8"/>
      <c r="B256" s="9" t="s">
        <v>37</v>
      </c>
      <c r="C256" s="9" t="s">
        <v>802</v>
      </c>
      <c r="D256" s="9" t="s">
        <v>806</v>
      </c>
      <c r="E256" s="9" t="s">
        <v>807</v>
      </c>
      <c r="F256" s="9" t="s">
        <v>792</v>
      </c>
      <c r="G256" s="2"/>
      <c r="H256" s="9" t="s">
        <v>792</v>
      </c>
      <c r="I256" s="9" t="s">
        <v>808</v>
      </c>
      <c r="J256" s="10" t="s">
        <v>43</v>
      </c>
      <c r="K256" s="11" t="s">
        <v>44</v>
      </c>
      <c r="L256" s="8"/>
      <c r="M256" s="8"/>
      <c r="N256" s="12">
        <v>199377</v>
      </c>
      <c r="O256" s="12">
        <v>199377</v>
      </c>
      <c r="P256" s="8"/>
      <c r="Q256" s="8"/>
      <c r="R256" s="8"/>
      <c r="S256" s="8"/>
      <c r="T256" s="8"/>
      <c r="U256" s="8"/>
      <c r="V256" s="12">
        <v>199377</v>
      </c>
      <c r="W256" s="21">
        <v>199377</v>
      </c>
      <c r="X256" s="23">
        <f t="shared" si="3"/>
        <v>199377</v>
      </c>
    </row>
    <row r="257" spans="1:24" ht="25.5" x14ac:dyDescent="0.25">
      <c r="A257" s="8"/>
      <c r="B257" s="9" t="s">
        <v>37</v>
      </c>
      <c r="C257" s="9" t="s">
        <v>802</v>
      </c>
      <c r="D257" s="9" t="s">
        <v>809</v>
      </c>
      <c r="E257" s="9" t="s">
        <v>810</v>
      </c>
      <c r="F257" s="9" t="s">
        <v>792</v>
      </c>
      <c r="G257" s="2"/>
      <c r="H257" s="9" t="s">
        <v>792</v>
      </c>
      <c r="I257" s="9" t="s">
        <v>811</v>
      </c>
      <c r="J257" s="10" t="s">
        <v>43</v>
      </c>
      <c r="K257" s="11" t="s">
        <v>44</v>
      </c>
      <c r="L257" s="8"/>
      <c r="M257" s="8"/>
      <c r="N257" s="12">
        <v>249221</v>
      </c>
      <c r="O257" s="12">
        <v>249221</v>
      </c>
      <c r="P257" s="8"/>
      <c r="Q257" s="8"/>
      <c r="R257" s="8"/>
      <c r="S257" s="8"/>
      <c r="T257" s="8"/>
      <c r="U257" s="8"/>
      <c r="V257" s="12">
        <v>249221</v>
      </c>
      <c r="W257" s="21">
        <v>249221</v>
      </c>
      <c r="X257" s="23">
        <f t="shared" si="3"/>
        <v>249221</v>
      </c>
    </row>
    <row r="258" spans="1:24" ht="25.5" x14ac:dyDescent="0.25">
      <c r="A258" s="8"/>
      <c r="B258" s="9" t="s">
        <v>37</v>
      </c>
      <c r="C258" s="9" t="s">
        <v>812</v>
      </c>
      <c r="D258" s="9" t="s">
        <v>813</v>
      </c>
      <c r="E258" s="9" t="s">
        <v>814</v>
      </c>
      <c r="F258" s="9" t="s">
        <v>802</v>
      </c>
      <c r="G258" s="2"/>
      <c r="H258" s="9" t="s">
        <v>802</v>
      </c>
      <c r="I258" s="9" t="s">
        <v>815</v>
      </c>
      <c r="J258" s="10" t="s">
        <v>43</v>
      </c>
      <c r="K258" s="11" t="s">
        <v>44</v>
      </c>
      <c r="L258" s="8"/>
      <c r="M258" s="8"/>
      <c r="N258" s="12">
        <v>249221</v>
      </c>
      <c r="O258" s="12">
        <v>249221</v>
      </c>
      <c r="P258" s="8"/>
      <c r="Q258" s="8"/>
      <c r="R258" s="8"/>
      <c r="S258" s="8"/>
      <c r="T258" s="8"/>
      <c r="U258" s="8"/>
      <c r="V258" s="12">
        <v>249221</v>
      </c>
      <c r="W258" s="21">
        <v>249221</v>
      </c>
      <c r="X258" s="23">
        <f t="shared" si="3"/>
        <v>249221</v>
      </c>
    </row>
    <row r="259" spans="1:24" ht="25.5" x14ac:dyDescent="0.25">
      <c r="A259" s="8"/>
      <c r="B259" s="9" t="s">
        <v>37</v>
      </c>
      <c r="C259" s="9" t="s">
        <v>812</v>
      </c>
      <c r="D259" s="9" t="s">
        <v>816</v>
      </c>
      <c r="E259" s="9" t="s">
        <v>817</v>
      </c>
      <c r="F259" s="9" t="s">
        <v>802</v>
      </c>
      <c r="G259" s="2"/>
      <c r="H259" s="9" t="s">
        <v>802</v>
      </c>
      <c r="I259" s="9" t="s">
        <v>818</v>
      </c>
      <c r="J259" s="10" t="s">
        <v>43</v>
      </c>
      <c r="K259" s="11" t="s">
        <v>44</v>
      </c>
      <c r="L259" s="8"/>
      <c r="M259" s="8"/>
      <c r="N259" s="12">
        <v>299065</v>
      </c>
      <c r="O259" s="12">
        <v>299065</v>
      </c>
      <c r="P259" s="8"/>
      <c r="Q259" s="8"/>
      <c r="R259" s="8"/>
      <c r="S259" s="8"/>
      <c r="T259" s="8"/>
      <c r="U259" s="8"/>
      <c r="V259" s="12">
        <v>299065</v>
      </c>
      <c r="W259" s="21">
        <v>299065</v>
      </c>
      <c r="X259" s="23">
        <f t="shared" si="3"/>
        <v>299065</v>
      </c>
    </row>
    <row r="260" spans="1:24" ht="25.5" x14ac:dyDescent="0.25">
      <c r="A260" s="8"/>
      <c r="B260" s="9" t="s">
        <v>37</v>
      </c>
      <c r="C260" s="9" t="s">
        <v>812</v>
      </c>
      <c r="D260" s="9" t="s">
        <v>819</v>
      </c>
      <c r="E260" s="9" t="s">
        <v>820</v>
      </c>
      <c r="F260" s="9" t="s">
        <v>802</v>
      </c>
      <c r="G260" s="2"/>
      <c r="H260" s="9" t="s">
        <v>802</v>
      </c>
      <c r="I260" s="9" t="s">
        <v>821</v>
      </c>
      <c r="J260" s="10" t="s">
        <v>43</v>
      </c>
      <c r="K260" s="11" t="s">
        <v>44</v>
      </c>
      <c r="L260" s="8"/>
      <c r="M260" s="8"/>
      <c r="N260" s="12">
        <v>199377</v>
      </c>
      <c r="O260" s="12">
        <v>199377</v>
      </c>
      <c r="P260" s="8"/>
      <c r="Q260" s="8"/>
      <c r="R260" s="8"/>
      <c r="S260" s="8"/>
      <c r="T260" s="8"/>
      <c r="U260" s="8"/>
      <c r="V260" s="12">
        <v>199377</v>
      </c>
      <c r="W260" s="21">
        <v>199377</v>
      </c>
      <c r="X260" s="23">
        <f t="shared" si="3"/>
        <v>199377</v>
      </c>
    </row>
    <row r="261" spans="1:24" ht="25.5" x14ac:dyDescent="0.25">
      <c r="A261" s="8"/>
      <c r="B261" s="9" t="s">
        <v>37</v>
      </c>
      <c r="C261" s="9" t="s">
        <v>822</v>
      </c>
      <c r="D261" s="9" t="s">
        <v>823</v>
      </c>
      <c r="E261" s="9" t="s">
        <v>824</v>
      </c>
      <c r="F261" s="9" t="s">
        <v>802</v>
      </c>
      <c r="G261" s="2"/>
      <c r="H261" s="9" t="s">
        <v>802</v>
      </c>
      <c r="I261" s="9" t="s">
        <v>825</v>
      </c>
      <c r="J261" s="10" t="s">
        <v>43</v>
      </c>
      <c r="K261" s="11" t="s">
        <v>44</v>
      </c>
      <c r="L261" s="8"/>
      <c r="M261" s="8"/>
      <c r="N261" s="12">
        <v>249221</v>
      </c>
      <c r="O261" s="12">
        <v>249221</v>
      </c>
      <c r="P261" s="8"/>
      <c r="Q261" s="8"/>
      <c r="R261" s="8"/>
      <c r="S261" s="8"/>
      <c r="T261" s="8"/>
      <c r="U261" s="8"/>
      <c r="V261" s="12">
        <v>249221</v>
      </c>
      <c r="W261" s="21">
        <v>249221</v>
      </c>
      <c r="X261" s="23">
        <f t="shared" si="3"/>
        <v>249221</v>
      </c>
    </row>
    <row r="262" spans="1:24" ht="25.5" x14ac:dyDescent="0.25">
      <c r="A262" s="8"/>
      <c r="B262" s="9" t="s">
        <v>37</v>
      </c>
      <c r="C262" s="9" t="s">
        <v>822</v>
      </c>
      <c r="D262" s="9" t="s">
        <v>826</v>
      </c>
      <c r="E262" s="9" t="s">
        <v>827</v>
      </c>
      <c r="F262" s="9" t="s">
        <v>812</v>
      </c>
      <c r="G262" s="2"/>
      <c r="H262" s="9" t="s">
        <v>812</v>
      </c>
      <c r="I262" s="9" t="s">
        <v>828</v>
      </c>
      <c r="J262" s="10" t="s">
        <v>43</v>
      </c>
      <c r="K262" s="11" t="s">
        <v>44</v>
      </c>
      <c r="L262" s="8"/>
      <c r="M262" s="8"/>
      <c r="N262" s="12">
        <v>249221</v>
      </c>
      <c r="O262" s="12">
        <v>249221</v>
      </c>
      <c r="P262" s="8"/>
      <c r="Q262" s="8"/>
      <c r="R262" s="8"/>
      <c r="S262" s="8"/>
      <c r="T262" s="8"/>
      <c r="U262" s="8"/>
      <c r="V262" s="12">
        <v>249221</v>
      </c>
      <c r="W262" s="21">
        <v>249221</v>
      </c>
      <c r="X262" s="23">
        <f t="shared" si="3"/>
        <v>249221</v>
      </c>
    </row>
    <row r="263" spans="1:24" ht="25.5" x14ac:dyDescent="0.25">
      <c r="A263" s="8"/>
      <c r="B263" s="9" t="s">
        <v>37</v>
      </c>
      <c r="C263" s="9" t="s">
        <v>822</v>
      </c>
      <c r="D263" s="9" t="s">
        <v>829</v>
      </c>
      <c r="E263" s="9" t="s">
        <v>830</v>
      </c>
      <c r="F263" s="9" t="s">
        <v>812</v>
      </c>
      <c r="G263" s="2"/>
      <c r="H263" s="9" t="s">
        <v>812</v>
      </c>
      <c r="I263" s="9" t="s">
        <v>831</v>
      </c>
      <c r="J263" s="10" t="s">
        <v>43</v>
      </c>
      <c r="K263" s="11" t="s">
        <v>44</v>
      </c>
      <c r="L263" s="8"/>
      <c r="M263" s="8"/>
      <c r="N263" s="12">
        <v>249221</v>
      </c>
      <c r="O263" s="12">
        <v>249221</v>
      </c>
      <c r="P263" s="8"/>
      <c r="Q263" s="8"/>
      <c r="R263" s="8"/>
      <c r="S263" s="8"/>
      <c r="T263" s="8"/>
      <c r="U263" s="8"/>
      <c r="V263" s="12">
        <v>249221</v>
      </c>
      <c r="W263" s="21">
        <v>249221</v>
      </c>
      <c r="X263" s="23">
        <f t="shared" si="3"/>
        <v>249221</v>
      </c>
    </row>
    <row r="264" spans="1:24" ht="25.5" x14ac:dyDescent="0.25">
      <c r="A264" s="8"/>
      <c r="B264" s="9" t="s">
        <v>37</v>
      </c>
      <c r="C264" s="9" t="s">
        <v>822</v>
      </c>
      <c r="D264" s="9" t="s">
        <v>832</v>
      </c>
      <c r="E264" s="9" t="s">
        <v>833</v>
      </c>
      <c r="F264" s="9" t="s">
        <v>812</v>
      </c>
      <c r="G264" s="2"/>
      <c r="H264" s="9" t="s">
        <v>812</v>
      </c>
      <c r="I264" s="9" t="s">
        <v>834</v>
      </c>
      <c r="J264" s="10" t="s">
        <v>43</v>
      </c>
      <c r="K264" s="11" t="s">
        <v>256</v>
      </c>
      <c r="L264" s="8"/>
      <c r="M264" s="8"/>
      <c r="N264" s="12">
        <v>199377</v>
      </c>
      <c r="O264" s="12">
        <v>199377</v>
      </c>
      <c r="P264" s="8"/>
      <c r="Q264" s="8"/>
      <c r="R264" s="8"/>
      <c r="S264" s="8"/>
      <c r="T264" s="8"/>
      <c r="U264" s="8"/>
      <c r="V264" s="12">
        <v>199377</v>
      </c>
      <c r="W264" s="21">
        <v>199377</v>
      </c>
      <c r="X264" s="23">
        <f t="shared" si="3"/>
        <v>199377</v>
      </c>
    </row>
    <row r="265" spans="1:24" ht="25.5" x14ac:dyDescent="0.25">
      <c r="A265" s="8"/>
      <c r="B265" s="9" t="s">
        <v>37</v>
      </c>
      <c r="C265" s="9" t="s">
        <v>835</v>
      </c>
      <c r="D265" s="9" t="s">
        <v>836</v>
      </c>
      <c r="E265" s="9" t="s">
        <v>837</v>
      </c>
      <c r="F265" s="9" t="s">
        <v>812</v>
      </c>
      <c r="G265" s="2"/>
      <c r="H265" s="9" t="s">
        <v>812</v>
      </c>
      <c r="I265" s="9" t="s">
        <v>838</v>
      </c>
      <c r="J265" s="10" t="s">
        <v>43</v>
      </c>
      <c r="K265" s="11" t="s">
        <v>44</v>
      </c>
      <c r="L265" s="8"/>
      <c r="M265" s="8"/>
      <c r="N265" s="12">
        <v>199377</v>
      </c>
      <c r="O265" s="12">
        <v>199377</v>
      </c>
      <c r="P265" s="8"/>
      <c r="Q265" s="8"/>
      <c r="R265" s="8"/>
      <c r="S265" s="8"/>
      <c r="T265" s="8"/>
      <c r="U265" s="8"/>
      <c r="V265" s="12">
        <v>199377</v>
      </c>
      <c r="W265" s="21">
        <v>199377</v>
      </c>
      <c r="X265" s="23">
        <f t="shared" si="3"/>
        <v>199377</v>
      </c>
    </row>
    <row r="266" spans="1:24" ht="25.5" x14ac:dyDescent="0.25">
      <c r="A266" s="8"/>
      <c r="B266" s="9" t="s">
        <v>37</v>
      </c>
      <c r="C266" s="9" t="s">
        <v>835</v>
      </c>
      <c r="D266" s="9" t="s">
        <v>839</v>
      </c>
      <c r="E266" s="9" t="s">
        <v>840</v>
      </c>
      <c r="F266" s="9" t="s">
        <v>812</v>
      </c>
      <c r="G266" s="2"/>
      <c r="H266" s="9" t="s">
        <v>812</v>
      </c>
      <c r="I266" s="9" t="s">
        <v>841</v>
      </c>
      <c r="J266" s="10" t="s">
        <v>43</v>
      </c>
      <c r="K266" s="11" t="s">
        <v>44</v>
      </c>
      <c r="L266" s="8"/>
      <c r="M266" s="8"/>
      <c r="N266" s="12">
        <v>199377</v>
      </c>
      <c r="O266" s="12">
        <v>199377</v>
      </c>
      <c r="P266" s="8"/>
      <c r="Q266" s="8"/>
      <c r="R266" s="8"/>
      <c r="S266" s="8"/>
      <c r="T266" s="8"/>
      <c r="U266" s="8"/>
      <c r="V266" s="12">
        <v>199377</v>
      </c>
      <c r="W266" s="21">
        <v>199377</v>
      </c>
      <c r="X266" s="23">
        <f t="shared" si="3"/>
        <v>199377</v>
      </c>
    </row>
    <row r="267" spans="1:24" ht="25.5" x14ac:dyDescent="0.25">
      <c r="A267" s="8"/>
      <c r="B267" s="9" t="s">
        <v>37</v>
      </c>
      <c r="C267" s="9" t="s">
        <v>835</v>
      </c>
      <c r="D267" s="9" t="s">
        <v>842</v>
      </c>
      <c r="E267" s="9" t="s">
        <v>843</v>
      </c>
      <c r="F267" s="9" t="s">
        <v>822</v>
      </c>
      <c r="G267" s="2"/>
      <c r="H267" s="9" t="s">
        <v>822</v>
      </c>
      <c r="I267" s="9" t="s">
        <v>844</v>
      </c>
      <c r="J267" s="10" t="s">
        <v>43</v>
      </c>
      <c r="K267" s="11" t="s">
        <v>44</v>
      </c>
      <c r="L267" s="8"/>
      <c r="M267" s="8"/>
      <c r="N267" s="12">
        <v>249221</v>
      </c>
      <c r="O267" s="12">
        <v>249221</v>
      </c>
      <c r="P267" s="8"/>
      <c r="Q267" s="8"/>
      <c r="R267" s="8"/>
      <c r="S267" s="8"/>
      <c r="T267" s="8"/>
      <c r="U267" s="8"/>
      <c r="V267" s="12">
        <v>249221</v>
      </c>
      <c r="W267" s="21">
        <v>249221</v>
      </c>
      <c r="X267" s="23">
        <f t="shared" si="3"/>
        <v>249221</v>
      </c>
    </row>
    <row r="268" spans="1:24" ht="25.5" x14ac:dyDescent="0.25">
      <c r="A268" s="8"/>
      <c r="B268" s="9" t="s">
        <v>37</v>
      </c>
      <c r="C268" s="9" t="s">
        <v>835</v>
      </c>
      <c r="D268" s="9" t="s">
        <v>845</v>
      </c>
      <c r="E268" s="9" t="s">
        <v>846</v>
      </c>
      <c r="F268" s="9" t="s">
        <v>822</v>
      </c>
      <c r="G268" s="2"/>
      <c r="H268" s="9" t="s">
        <v>822</v>
      </c>
      <c r="I268" s="9" t="s">
        <v>847</v>
      </c>
      <c r="J268" s="10" t="s">
        <v>43</v>
      </c>
      <c r="K268" s="11" t="s">
        <v>44</v>
      </c>
      <c r="L268" s="8"/>
      <c r="M268" s="8"/>
      <c r="N268" s="12">
        <v>249221</v>
      </c>
      <c r="O268" s="12">
        <v>249221</v>
      </c>
      <c r="P268" s="8"/>
      <c r="Q268" s="8"/>
      <c r="R268" s="8"/>
      <c r="S268" s="8"/>
      <c r="T268" s="8"/>
      <c r="U268" s="8"/>
      <c r="V268" s="12">
        <v>249221</v>
      </c>
      <c r="W268" s="21">
        <v>249221</v>
      </c>
      <c r="X268" s="23">
        <f t="shared" si="3"/>
        <v>249221</v>
      </c>
    </row>
    <row r="269" spans="1:24" ht="25.5" x14ac:dyDescent="0.25">
      <c r="A269" s="8"/>
      <c r="B269" s="9" t="s">
        <v>37</v>
      </c>
      <c r="C269" s="9" t="s">
        <v>835</v>
      </c>
      <c r="D269" s="9" t="s">
        <v>848</v>
      </c>
      <c r="E269" s="9" t="s">
        <v>849</v>
      </c>
      <c r="F269" s="9" t="s">
        <v>835</v>
      </c>
      <c r="G269" s="2"/>
      <c r="H269" s="9" t="s">
        <v>835</v>
      </c>
      <c r="I269" s="9" t="s">
        <v>850</v>
      </c>
      <c r="J269" s="10" t="s">
        <v>43</v>
      </c>
      <c r="K269" s="11" t="s">
        <v>44</v>
      </c>
      <c r="L269" s="12">
        <v>202944</v>
      </c>
      <c r="M269" s="12">
        <v>202944</v>
      </c>
      <c r="N269" s="8"/>
      <c r="O269" s="8"/>
      <c r="P269" s="8"/>
      <c r="Q269" s="8"/>
      <c r="R269" s="8"/>
      <c r="S269" s="8"/>
      <c r="T269" s="12">
        <v>202944</v>
      </c>
      <c r="U269" s="12">
        <v>202944</v>
      </c>
      <c r="V269" s="8"/>
      <c r="W269" s="22"/>
      <c r="X269" s="23">
        <f t="shared" si="3"/>
        <v>-202944</v>
      </c>
    </row>
    <row r="270" spans="1:24" ht="25.5" x14ac:dyDescent="0.25">
      <c r="A270" s="8"/>
      <c r="B270" s="9" t="s">
        <v>37</v>
      </c>
      <c r="C270" s="9" t="s">
        <v>851</v>
      </c>
      <c r="D270" s="9" t="s">
        <v>852</v>
      </c>
      <c r="E270" s="9" t="s">
        <v>853</v>
      </c>
      <c r="F270" s="9" t="s">
        <v>822</v>
      </c>
      <c r="G270" s="2"/>
      <c r="H270" s="9" t="s">
        <v>822</v>
      </c>
      <c r="I270" s="9" t="s">
        <v>854</v>
      </c>
      <c r="J270" s="10" t="s">
        <v>43</v>
      </c>
      <c r="K270" s="11" t="s">
        <v>44</v>
      </c>
      <c r="L270" s="8"/>
      <c r="M270" s="8"/>
      <c r="N270" s="12">
        <v>249221</v>
      </c>
      <c r="O270" s="12">
        <v>249221</v>
      </c>
      <c r="P270" s="8"/>
      <c r="Q270" s="8"/>
      <c r="R270" s="8"/>
      <c r="S270" s="8"/>
      <c r="T270" s="8"/>
      <c r="U270" s="8"/>
      <c r="V270" s="12">
        <v>249221</v>
      </c>
      <c r="W270" s="21">
        <v>249221</v>
      </c>
      <c r="X270" s="23">
        <f t="shared" si="3"/>
        <v>249221</v>
      </c>
    </row>
    <row r="271" spans="1:24" ht="25.5" x14ac:dyDescent="0.25">
      <c r="A271" s="8"/>
      <c r="B271" s="9" t="s">
        <v>37</v>
      </c>
      <c r="C271" s="9" t="s">
        <v>851</v>
      </c>
      <c r="D271" s="9" t="s">
        <v>855</v>
      </c>
      <c r="E271" s="9" t="s">
        <v>856</v>
      </c>
      <c r="F271" s="9" t="s">
        <v>822</v>
      </c>
      <c r="G271" s="2"/>
      <c r="H271" s="9" t="s">
        <v>822</v>
      </c>
      <c r="I271" s="9" t="s">
        <v>857</v>
      </c>
      <c r="J271" s="10" t="s">
        <v>43</v>
      </c>
      <c r="K271" s="11" t="s">
        <v>44</v>
      </c>
      <c r="L271" s="8"/>
      <c r="M271" s="8"/>
      <c r="N271" s="12">
        <v>249221</v>
      </c>
      <c r="O271" s="12">
        <v>249221</v>
      </c>
      <c r="P271" s="8"/>
      <c r="Q271" s="8"/>
      <c r="R271" s="8"/>
      <c r="S271" s="8"/>
      <c r="T271" s="8"/>
      <c r="U271" s="8"/>
      <c r="V271" s="12">
        <v>249221</v>
      </c>
      <c r="W271" s="21">
        <v>249221</v>
      </c>
      <c r="X271" s="23">
        <f t="shared" si="3"/>
        <v>249221</v>
      </c>
    </row>
    <row r="272" spans="1:24" ht="25.5" x14ac:dyDescent="0.25">
      <c r="A272" s="8"/>
      <c r="B272" s="9" t="s">
        <v>37</v>
      </c>
      <c r="C272" s="9" t="s">
        <v>858</v>
      </c>
      <c r="D272" s="9" t="s">
        <v>859</v>
      </c>
      <c r="E272" s="9" t="s">
        <v>860</v>
      </c>
      <c r="F272" s="9" t="s">
        <v>835</v>
      </c>
      <c r="G272" s="2"/>
      <c r="H272" s="9" t="s">
        <v>835</v>
      </c>
      <c r="I272" s="9" t="s">
        <v>861</v>
      </c>
      <c r="J272" s="10" t="s">
        <v>43</v>
      </c>
      <c r="K272" s="11" t="s">
        <v>44</v>
      </c>
      <c r="L272" s="8"/>
      <c r="M272" s="8"/>
      <c r="N272" s="12">
        <v>199377</v>
      </c>
      <c r="O272" s="12">
        <v>199377</v>
      </c>
      <c r="P272" s="8"/>
      <c r="Q272" s="8"/>
      <c r="R272" s="8"/>
      <c r="S272" s="8"/>
      <c r="T272" s="8"/>
      <c r="U272" s="8"/>
      <c r="V272" s="12">
        <v>199377</v>
      </c>
      <c r="W272" s="21">
        <v>199377</v>
      </c>
      <c r="X272" s="23">
        <f t="shared" ref="X272:X335" si="4">W272-U272</f>
        <v>199377</v>
      </c>
    </row>
    <row r="273" spans="1:24" ht="25.5" x14ac:dyDescent="0.25">
      <c r="A273" s="8"/>
      <c r="B273" s="9" t="s">
        <v>37</v>
      </c>
      <c r="C273" s="9" t="s">
        <v>858</v>
      </c>
      <c r="D273" s="9" t="s">
        <v>862</v>
      </c>
      <c r="E273" s="9" t="s">
        <v>863</v>
      </c>
      <c r="F273" s="9" t="s">
        <v>835</v>
      </c>
      <c r="G273" s="2"/>
      <c r="H273" s="9" t="s">
        <v>835</v>
      </c>
      <c r="I273" s="9" t="s">
        <v>864</v>
      </c>
      <c r="J273" s="10" t="s">
        <v>43</v>
      </c>
      <c r="K273" s="11" t="s">
        <v>44</v>
      </c>
      <c r="L273" s="8"/>
      <c r="M273" s="8"/>
      <c r="N273" s="12">
        <v>249221</v>
      </c>
      <c r="O273" s="12">
        <v>249221</v>
      </c>
      <c r="P273" s="8"/>
      <c r="Q273" s="8"/>
      <c r="R273" s="8"/>
      <c r="S273" s="8"/>
      <c r="T273" s="8"/>
      <c r="U273" s="8"/>
      <c r="V273" s="12">
        <v>249221</v>
      </c>
      <c r="W273" s="21">
        <v>249221</v>
      </c>
      <c r="X273" s="23">
        <f t="shared" si="4"/>
        <v>249221</v>
      </c>
    </row>
    <row r="274" spans="1:24" ht="25.5" x14ac:dyDescent="0.25">
      <c r="A274" s="8"/>
      <c r="B274" s="9" t="s">
        <v>37</v>
      </c>
      <c r="C274" s="9" t="s">
        <v>858</v>
      </c>
      <c r="D274" s="9" t="s">
        <v>865</v>
      </c>
      <c r="E274" s="9" t="s">
        <v>866</v>
      </c>
      <c r="F274" s="9" t="s">
        <v>835</v>
      </c>
      <c r="G274" s="2"/>
      <c r="H274" s="9" t="s">
        <v>835</v>
      </c>
      <c r="I274" s="9" t="s">
        <v>867</v>
      </c>
      <c r="J274" s="10" t="s">
        <v>43</v>
      </c>
      <c r="K274" s="11" t="s">
        <v>44</v>
      </c>
      <c r="L274" s="8"/>
      <c r="M274" s="8"/>
      <c r="N274" s="12">
        <v>199377</v>
      </c>
      <c r="O274" s="12">
        <v>199377</v>
      </c>
      <c r="P274" s="8"/>
      <c r="Q274" s="8"/>
      <c r="R274" s="8"/>
      <c r="S274" s="8"/>
      <c r="T274" s="8"/>
      <c r="U274" s="8"/>
      <c r="V274" s="12">
        <v>199377</v>
      </c>
      <c r="W274" s="21">
        <v>199377</v>
      </c>
      <c r="X274" s="23">
        <f t="shared" si="4"/>
        <v>199377</v>
      </c>
    </row>
    <row r="275" spans="1:24" ht="25.5" x14ac:dyDescent="0.25">
      <c r="A275" s="8"/>
      <c r="B275" s="9" t="s">
        <v>37</v>
      </c>
      <c r="C275" s="9" t="s">
        <v>868</v>
      </c>
      <c r="D275" s="9" t="s">
        <v>869</v>
      </c>
      <c r="E275" s="9" t="s">
        <v>870</v>
      </c>
      <c r="F275" s="9" t="s">
        <v>835</v>
      </c>
      <c r="G275" s="2"/>
      <c r="H275" s="9" t="s">
        <v>835</v>
      </c>
      <c r="I275" s="9" t="s">
        <v>871</v>
      </c>
      <c r="J275" s="10" t="s">
        <v>43</v>
      </c>
      <c r="K275" s="11" t="s">
        <v>44</v>
      </c>
      <c r="L275" s="8"/>
      <c r="M275" s="8"/>
      <c r="N275" s="12">
        <v>199377</v>
      </c>
      <c r="O275" s="12">
        <v>199377</v>
      </c>
      <c r="P275" s="8"/>
      <c r="Q275" s="8"/>
      <c r="R275" s="8"/>
      <c r="S275" s="8"/>
      <c r="T275" s="8"/>
      <c r="U275" s="8"/>
      <c r="V275" s="12">
        <v>199377</v>
      </c>
      <c r="W275" s="21">
        <v>199377</v>
      </c>
      <c r="X275" s="23">
        <f t="shared" si="4"/>
        <v>199377</v>
      </c>
    </row>
    <row r="276" spans="1:24" ht="25.5" x14ac:dyDescent="0.25">
      <c r="A276" s="8"/>
      <c r="B276" s="9" t="s">
        <v>37</v>
      </c>
      <c r="C276" s="9" t="s">
        <v>868</v>
      </c>
      <c r="D276" s="9" t="s">
        <v>872</v>
      </c>
      <c r="E276" s="9" t="s">
        <v>873</v>
      </c>
      <c r="F276" s="9" t="s">
        <v>835</v>
      </c>
      <c r="G276" s="2"/>
      <c r="H276" s="9" t="s">
        <v>835</v>
      </c>
      <c r="I276" s="9" t="s">
        <v>874</v>
      </c>
      <c r="J276" s="10" t="s">
        <v>43</v>
      </c>
      <c r="K276" s="11" t="s">
        <v>44</v>
      </c>
      <c r="L276" s="8"/>
      <c r="M276" s="8"/>
      <c r="N276" s="12">
        <v>199377</v>
      </c>
      <c r="O276" s="12">
        <v>199377</v>
      </c>
      <c r="P276" s="8"/>
      <c r="Q276" s="8"/>
      <c r="R276" s="8"/>
      <c r="S276" s="8"/>
      <c r="T276" s="8"/>
      <c r="U276" s="8"/>
      <c r="V276" s="12">
        <v>199377</v>
      </c>
      <c r="W276" s="21">
        <v>199377</v>
      </c>
      <c r="X276" s="23">
        <f t="shared" si="4"/>
        <v>199377</v>
      </c>
    </row>
    <row r="277" spans="1:24" ht="25.5" x14ac:dyDescent="0.25">
      <c r="A277" s="8"/>
      <c r="B277" s="9" t="s">
        <v>37</v>
      </c>
      <c r="C277" s="9" t="s">
        <v>868</v>
      </c>
      <c r="D277" s="9" t="s">
        <v>875</v>
      </c>
      <c r="E277" s="9" t="s">
        <v>876</v>
      </c>
      <c r="F277" s="9" t="s">
        <v>835</v>
      </c>
      <c r="G277" s="2"/>
      <c r="H277" s="9" t="s">
        <v>835</v>
      </c>
      <c r="I277" s="9" t="s">
        <v>877</v>
      </c>
      <c r="J277" s="10" t="s">
        <v>43</v>
      </c>
      <c r="K277" s="11" t="s">
        <v>44</v>
      </c>
      <c r="L277" s="8"/>
      <c r="M277" s="8"/>
      <c r="N277" s="12">
        <v>249221</v>
      </c>
      <c r="O277" s="12">
        <v>249221</v>
      </c>
      <c r="P277" s="8"/>
      <c r="Q277" s="8"/>
      <c r="R277" s="8"/>
      <c r="S277" s="8"/>
      <c r="T277" s="8"/>
      <c r="U277" s="8"/>
      <c r="V277" s="12">
        <v>249221</v>
      </c>
      <c r="W277" s="21">
        <v>249221</v>
      </c>
      <c r="X277" s="23">
        <f t="shared" si="4"/>
        <v>249221</v>
      </c>
    </row>
    <row r="278" spans="1:24" ht="25.5" x14ac:dyDescent="0.25">
      <c r="A278" s="8"/>
      <c r="B278" s="9" t="s">
        <v>37</v>
      </c>
      <c r="C278" s="9" t="s">
        <v>868</v>
      </c>
      <c r="D278" s="9" t="s">
        <v>878</v>
      </c>
      <c r="E278" s="9" t="s">
        <v>879</v>
      </c>
      <c r="F278" s="9" t="s">
        <v>868</v>
      </c>
      <c r="G278" s="2"/>
      <c r="H278" s="9" t="s">
        <v>868</v>
      </c>
      <c r="I278" s="9" t="s">
        <v>880</v>
      </c>
      <c r="J278" s="10" t="s">
        <v>43</v>
      </c>
      <c r="K278" s="11" t="s">
        <v>44</v>
      </c>
      <c r="L278" s="8"/>
      <c r="M278" s="8"/>
      <c r="N278" s="12">
        <v>199377</v>
      </c>
      <c r="O278" s="12">
        <v>199377</v>
      </c>
      <c r="P278" s="8"/>
      <c r="Q278" s="8"/>
      <c r="R278" s="8"/>
      <c r="S278" s="8"/>
      <c r="T278" s="8"/>
      <c r="U278" s="8"/>
      <c r="V278" s="12">
        <v>199377</v>
      </c>
      <c r="W278" s="21">
        <v>199377</v>
      </c>
      <c r="X278" s="23">
        <f t="shared" si="4"/>
        <v>199377</v>
      </c>
    </row>
    <row r="279" spans="1:24" ht="25.5" x14ac:dyDescent="0.25">
      <c r="A279" s="8"/>
      <c r="B279" s="9" t="s">
        <v>37</v>
      </c>
      <c r="C279" s="9" t="s">
        <v>868</v>
      </c>
      <c r="D279" s="9" t="s">
        <v>881</v>
      </c>
      <c r="E279" s="9" t="s">
        <v>882</v>
      </c>
      <c r="F279" s="9" t="s">
        <v>868</v>
      </c>
      <c r="G279" s="2"/>
      <c r="H279" s="9" t="s">
        <v>868</v>
      </c>
      <c r="I279" s="9" t="s">
        <v>883</v>
      </c>
      <c r="J279" s="10" t="s">
        <v>43</v>
      </c>
      <c r="K279" s="11" t="s">
        <v>44</v>
      </c>
      <c r="L279" s="8"/>
      <c r="M279" s="8"/>
      <c r="N279" s="12">
        <v>249221</v>
      </c>
      <c r="O279" s="12">
        <v>249221</v>
      </c>
      <c r="P279" s="8"/>
      <c r="Q279" s="8"/>
      <c r="R279" s="8"/>
      <c r="S279" s="8"/>
      <c r="T279" s="8"/>
      <c r="U279" s="8"/>
      <c r="V279" s="12">
        <v>249221</v>
      </c>
      <c r="W279" s="21">
        <v>249221</v>
      </c>
      <c r="X279" s="23">
        <f t="shared" si="4"/>
        <v>249221</v>
      </c>
    </row>
    <row r="280" spans="1:24" ht="25.5" x14ac:dyDescent="0.25">
      <c r="A280" s="8"/>
      <c r="B280" s="9" t="s">
        <v>37</v>
      </c>
      <c r="C280" s="9" t="s">
        <v>884</v>
      </c>
      <c r="D280" s="9" t="s">
        <v>885</v>
      </c>
      <c r="E280" s="9" t="s">
        <v>886</v>
      </c>
      <c r="F280" s="9" t="s">
        <v>887</v>
      </c>
      <c r="G280" s="2"/>
      <c r="H280" s="9" t="s">
        <v>887</v>
      </c>
      <c r="I280" s="9" t="s">
        <v>888</v>
      </c>
      <c r="J280" s="10" t="s">
        <v>43</v>
      </c>
      <c r="K280" s="11" t="s">
        <v>44</v>
      </c>
      <c r="L280" s="8"/>
      <c r="M280" s="8"/>
      <c r="N280" s="8"/>
      <c r="O280" s="8"/>
      <c r="P280" s="8"/>
      <c r="Q280" s="8"/>
      <c r="R280" s="12">
        <v>249221</v>
      </c>
      <c r="S280" s="12">
        <v>249221</v>
      </c>
      <c r="T280" s="8"/>
      <c r="U280" s="8"/>
      <c r="V280" s="12">
        <v>249221</v>
      </c>
      <c r="W280" s="21">
        <v>249221</v>
      </c>
      <c r="X280" s="23">
        <f t="shared" si="4"/>
        <v>249221</v>
      </c>
    </row>
    <row r="281" spans="1:24" ht="25.5" x14ac:dyDescent="0.25">
      <c r="A281" s="8"/>
      <c r="B281" s="9" t="s">
        <v>37</v>
      </c>
      <c r="C281" s="9" t="s">
        <v>884</v>
      </c>
      <c r="D281" s="9" t="s">
        <v>889</v>
      </c>
      <c r="E281" s="9" t="s">
        <v>890</v>
      </c>
      <c r="F281" s="9" t="s">
        <v>884</v>
      </c>
      <c r="G281" s="2"/>
      <c r="H281" s="9" t="s">
        <v>884</v>
      </c>
      <c r="I281" s="9" t="s">
        <v>891</v>
      </c>
      <c r="J281" s="10" t="s">
        <v>43</v>
      </c>
      <c r="K281" s="11" t="s">
        <v>44</v>
      </c>
      <c r="L281" s="8"/>
      <c r="M281" s="8"/>
      <c r="N281" s="8"/>
      <c r="O281" s="8"/>
      <c r="P281" s="12">
        <v>149532</v>
      </c>
      <c r="Q281" s="12">
        <v>149532</v>
      </c>
      <c r="R281" s="8"/>
      <c r="S281" s="8"/>
      <c r="T281" s="12">
        <v>149532</v>
      </c>
      <c r="U281" s="12">
        <v>149532</v>
      </c>
      <c r="V281" s="8"/>
      <c r="W281" s="22"/>
      <c r="X281" s="23">
        <f t="shared" si="4"/>
        <v>-149532</v>
      </c>
    </row>
    <row r="282" spans="1:24" ht="25.5" x14ac:dyDescent="0.25">
      <c r="A282" s="8"/>
      <c r="B282" s="9" t="s">
        <v>37</v>
      </c>
      <c r="C282" s="9" t="s">
        <v>892</v>
      </c>
      <c r="D282" s="9" t="s">
        <v>893</v>
      </c>
      <c r="E282" s="9" t="s">
        <v>894</v>
      </c>
      <c r="F282" s="9" t="s">
        <v>887</v>
      </c>
      <c r="G282" s="2"/>
      <c r="H282" s="9" t="s">
        <v>887</v>
      </c>
      <c r="I282" s="9" t="s">
        <v>895</v>
      </c>
      <c r="J282" s="10" t="s">
        <v>43</v>
      </c>
      <c r="K282" s="11" t="s">
        <v>310</v>
      </c>
      <c r="L282" s="8"/>
      <c r="M282" s="8"/>
      <c r="N282" s="8"/>
      <c r="O282" s="8"/>
      <c r="P282" s="8"/>
      <c r="Q282" s="8"/>
      <c r="R282" s="12">
        <v>1345792</v>
      </c>
      <c r="S282" s="12">
        <v>1345792</v>
      </c>
      <c r="T282" s="8"/>
      <c r="U282" s="8"/>
      <c r="V282" s="12">
        <v>1345792</v>
      </c>
      <c r="W282" s="21">
        <v>1345792</v>
      </c>
      <c r="X282" s="23">
        <f t="shared" si="4"/>
        <v>1345792</v>
      </c>
    </row>
    <row r="283" spans="1:24" ht="25.5" x14ac:dyDescent="0.25">
      <c r="A283" s="8"/>
      <c r="B283" s="9" t="s">
        <v>37</v>
      </c>
      <c r="C283" s="9" t="s">
        <v>892</v>
      </c>
      <c r="D283" s="9" t="s">
        <v>896</v>
      </c>
      <c r="E283" s="9" t="s">
        <v>897</v>
      </c>
      <c r="F283" s="9" t="s">
        <v>884</v>
      </c>
      <c r="G283" s="2"/>
      <c r="H283" s="9" t="s">
        <v>884</v>
      </c>
      <c r="I283" s="9" t="s">
        <v>898</v>
      </c>
      <c r="J283" s="10" t="s">
        <v>43</v>
      </c>
      <c r="K283" s="11" t="s">
        <v>44</v>
      </c>
      <c r="L283" s="8"/>
      <c r="M283" s="8"/>
      <c r="N283" s="8"/>
      <c r="O283" s="8"/>
      <c r="P283" s="8"/>
      <c r="Q283" s="8"/>
      <c r="R283" s="12">
        <v>249221</v>
      </c>
      <c r="S283" s="12">
        <v>249221</v>
      </c>
      <c r="T283" s="8"/>
      <c r="U283" s="8"/>
      <c r="V283" s="12">
        <v>249221</v>
      </c>
      <c r="W283" s="21">
        <v>249221</v>
      </c>
      <c r="X283" s="23">
        <f t="shared" si="4"/>
        <v>249221</v>
      </c>
    </row>
    <row r="284" spans="1:24" ht="25.5" x14ac:dyDescent="0.25">
      <c r="A284" s="8"/>
      <c r="B284" s="9" t="s">
        <v>37</v>
      </c>
      <c r="C284" s="9" t="s">
        <v>892</v>
      </c>
      <c r="D284" s="9" t="s">
        <v>899</v>
      </c>
      <c r="E284" s="9" t="s">
        <v>900</v>
      </c>
      <c r="F284" s="9" t="s">
        <v>884</v>
      </c>
      <c r="G284" s="2"/>
      <c r="H284" s="9" t="s">
        <v>884</v>
      </c>
      <c r="I284" s="9" t="s">
        <v>901</v>
      </c>
      <c r="J284" s="10" t="s">
        <v>43</v>
      </c>
      <c r="K284" s="11" t="s">
        <v>44</v>
      </c>
      <c r="L284" s="8"/>
      <c r="M284" s="8"/>
      <c r="N284" s="8"/>
      <c r="O284" s="8"/>
      <c r="P284" s="8"/>
      <c r="Q284" s="8"/>
      <c r="R284" s="12">
        <v>249221</v>
      </c>
      <c r="S284" s="12">
        <v>249221</v>
      </c>
      <c r="T284" s="8"/>
      <c r="U284" s="8"/>
      <c r="V284" s="12">
        <v>249221</v>
      </c>
      <c r="W284" s="21">
        <v>249221</v>
      </c>
      <c r="X284" s="23">
        <f t="shared" si="4"/>
        <v>249221</v>
      </c>
    </row>
    <row r="285" spans="1:24" ht="25.5" x14ac:dyDescent="0.25">
      <c r="A285" s="8"/>
      <c r="B285" s="9" t="s">
        <v>37</v>
      </c>
      <c r="C285" s="9" t="s">
        <v>892</v>
      </c>
      <c r="D285" s="9" t="s">
        <v>902</v>
      </c>
      <c r="E285" s="9" t="s">
        <v>903</v>
      </c>
      <c r="F285" s="9" t="s">
        <v>884</v>
      </c>
      <c r="G285" s="2"/>
      <c r="H285" s="9" t="s">
        <v>884</v>
      </c>
      <c r="I285" s="9" t="s">
        <v>904</v>
      </c>
      <c r="J285" s="10" t="s">
        <v>43</v>
      </c>
      <c r="K285" s="11" t="s">
        <v>44</v>
      </c>
      <c r="L285" s="8"/>
      <c r="M285" s="8"/>
      <c r="N285" s="8"/>
      <c r="O285" s="8"/>
      <c r="P285" s="8"/>
      <c r="Q285" s="8"/>
      <c r="R285" s="12">
        <v>199377</v>
      </c>
      <c r="S285" s="12">
        <v>199377</v>
      </c>
      <c r="T285" s="8"/>
      <c r="U285" s="8"/>
      <c r="V285" s="12">
        <v>199377</v>
      </c>
      <c r="W285" s="21">
        <v>199377</v>
      </c>
      <c r="X285" s="23">
        <f t="shared" si="4"/>
        <v>199377</v>
      </c>
    </row>
    <row r="286" spans="1:24" ht="25.5" x14ac:dyDescent="0.25">
      <c r="A286" s="8"/>
      <c r="B286" s="9" t="s">
        <v>37</v>
      </c>
      <c r="C286" s="9" t="s">
        <v>905</v>
      </c>
      <c r="D286" s="9" t="s">
        <v>906</v>
      </c>
      <c r="E286" s="9" t="s">
        <v>907</v>
      </c>
      <c r="F286" s="9" t="s">
        <v>884</v>
      </c>
      <c r="G286" s="2"/>
      <c r="H286" s="9" t="s">
        <v>884</v>
      </c>
      <c r="I286" s="9" t="s">
        <v>908</v>
      </c>
      <c r="J286" s="10" t="s">
        <v>43</v>
      </c>
      <c r="K286" s="11" t="s">
        <v>755</v>
      </c>
      <c r="L286" s="8"/>
      <c r="M286" s="8"/>
      <c r="N286" s="8"/>
      <c r="O286" s="8"/>
      <c r="P286" s="8"/>
      <c r="Q286" s="8"/>
      <c r="R286" s="12">
        <v>224299</v>
      </c>
      <c r="S286" s="12">
        <v>224299</v>
      </c>
      <c r="T286" s="8"/>
      <c r="U286" s="8"/>
      <c r="V286" s="12">
        <v>224299</v>
      </c>
      <c r="W286" s="21">
        <v>224299</v>
      </c>
      <c r="X286" s="23">
        <f t="shared" si="4"/>
        <v>224299</v>
      </c>
    </row>
    <row r="287" spans="1:24" ht="25.5" x14ac:dyDescent="0.25">
      <c r="A287" s="8"/>
      <c r="B287" s="9" t="s">
        <v>37</v>
      </c>
      <c r="C287" s="9" t="s">
        <v>905</v>
      </c>
      <c r="D287" s="9" t="s">
        <v>909</v>
      </c>
      <c r="E287" s="9" t="s">
        <v>910</v>
      </c>
      <c r="F287" s="9" t="s">
        <v>884</v>
      </c>
      <c r="G287" s="2"/>
      <c r="H287" s="9" t="s">
        <v>884</v>
      </c>
      <c r="I287" s="9" t="s">
        <v>911</v>
      </c>
      <c r="J287" s="10" t="s">
        <v>43</v>
      </c>
      <c r="K287" s="11" t="s">
        <v>256</v>
      </c>
      <c r="L287" s="8"/>
      <c r="M287" s="8"/>
      <c r="N287" s="8"/>
      <c r="O287" s="8"/>
      <c r="P287" s="8"/>
      <c r="Q287" s="8"/>
      <c r="R287" s="12">
        <v>249221</v>
      </c>
      <c r="S287" s="12">
        <v>249221</v>
      </c>
      <c r="T287" s="8"/>
      <c r="U287" s="8"/>
      <c r="V287" s="12">
        <v>249221</v>
      </c>
      <c r="W287" s="21">
        <v>249221</v>
      </c>
      <c r="X287" s="23">
        <f t="shared" si="4"/>
        <v>249221</v>
      </c>
    </row>
    <row r="288" spans="1:24" ht="25.5" x14ac:dyDescent="0.25">
      <c r="A288" s="8"/>
      <c r="B288" s="9" t="s">
        <v>37</v>
      </c>
      <c r="C288" s="9" t="s">
        <v>905</v>
      </c>
      <c r="D288" s="9" t="s">
        <v>912</v>
      </c>
      <c r="E288" s="9" t="s">
        <v>913</v>
      </c>
      <c r="F288" s="9" t="s">
        <v>892</v>
      </c>
      <c r="G288" s="2"/>
      <c r="H288" s="9" t="s">
        <v>892</v>
      </c>
      <c r="I288" s="9" t="s">
        <v>914</v>
      </c>
      <c r="J288" s="10" t="s">
        <v>43</v>
      </c>
      <c r="K288" s="11" t="s">
        <v>44</v>
      </c>
      <c r="L288" s="8"/>
      <c r="M288" s="8"/>
      <c r="N288" s="8"/>
      <c r="O288" s="8"/>
      <c r="P288" s="8"/>
      <c r="Q288" s="8"/>
      <c r="R288" s="12">
        <v>199377</v>
      </c>
      <c r="S288" s="12">
        <v>199377</v>
      </c>
      <c r="T288" s="8"/>
      <c r="U288" s="8"/>
      <c r="V288" s="12">
        <v>199377</v>
      </c>
      <c r="W288" s="21">
        <v>199377</v>
      </c>
      <c r="X288" s="23">
        <f t="shared" si="4"/>
        <v>199377</v>
      </c>
    </row>
    <row r="289" spans="1:24" ht="25.5" x14ac:dyDescent="0.25">
      <c r="A289" s="8"/>
      <c r="B289" s="9" t="s">
        <v>37</v>
      </c>
      <c r="C289" s="9" t="s">
        <v>905</v>
      </c>
      <c r="D289" s="9" t="s">
        <v>915</v>
      </c>
      <c r="E289" s="9" t="s">
        <v>916</v>
      </c>
      <c r="F289" s="9" t="s">
        <v>892</v>
      </c>
      <c r="G289" s="2"/>
      <c r="H289" s="9" t="s">
        <v>892</v>
      </c>
      <c r="I289" s="9" t="s">
        <v>917</v>
      </c>
      <c r="J289" s="10" t="s">
        <v>43</v>
      </c>
      <c r="K289" s="11" t="s">
        <v>44</v>
      </c>
      <c r="L289" s="8"/>
      <c r="M289" s="8"/>
      <c r="N289" s="8"/>
      <c r="O289" s="8"/>
      <c r="P289" s="8"/>
      <c r="Q289" s="8"/>
      <c r="R289" s="12">
        <v>199377</v>
      </c>
      <c r="S289" s="12">
        <v>199377</v>
      </c>
      <c r="T289" s="8"/>
      <c r="U289" s="8"/>
      <c r="V289" s="12">
        <v>199377</v>
      </c>
      <c r="W289" s="21">
        <v>199377</v>
      </c>
      <c r="X289" s="23">
        <f t="shared" si="4"/>
        <v>199377</v>
      </c>
    </row>
    <row r="290" spans="1:24" ht="25.5" x14ac:dyDescent="0.25">
      <c r="A290" s="8"/>
      <c r="B290" s="9" t="s">
        <v>37</v>
      </c>
      <c r="C290" s="9" t="s">
        <v>905</v>
      </c>
      <c r="D290" s="9" t="s">
        <v>918</v>
      </c>
      <c r="E290" s="9" t="s">
        <v>919</v>
      </c>
      <c r="F290" s="9" t="s">
        <v>892</v>
      </c>
      <c r="G290" s="2"/>
      <c r="H290" s="9" t="s">
        <v>892</v>
      </c>
      <c r="I290" s="9" t="s">
        <v>920</v>
      </c>
      <c r="J290" s="10" t="s">
        <v>43</v>
      </c>
      <c r="K290" s="11" t="s">
        <v>44</v>
      </c>
      <c r="L290" s="8"/>
      <c r="M290" s="8"/>
      <c r="N290" s="8"/>
      <c r="O290" s="8"/>
      <c r="P290" s="8"/>
      <c r="Q290" s="8"/>
      <c r="R290" s="12">
        <v>199377</v>
      </c>
      <c r="S290" s="12">
        <v>199377</v>
      </c>
      <c r="T290" s="8"/>
      <c r="U290" s="8"/>
      <c r="V290" s="12">
        <v>199377</v>
      </c>
      <c r="W290" s="21">
        <v>199377</v>
      </c>
      <c r="X290" s="23">
        <f t="shared" si="4"/>
        <v>199377</v>
      </c>
    </row>
    <row r="291" spans="1:24" ht="25.5" x14ac:dyDescent="0.25">
      <c r="A291" s="8"/>
      <c r="B291" s="9" t="s">
        <v>37</v>
      </c>
      <c r="C291" s="9" t="s">
        <v>905</v>
      </c>
      <c r="D291" s="9" t="s">
        <v>921</v>
      </c>
      <c r="E291" s="9" t="s">
        <v>922</v>
      </c>
      <c r="F291" s="9" t="s">
        <v>892</v>
      </c>
      <c r="G291" s="2"/>
      <c r="H291" s="9" t="s">
        <v>892</v>
      </c>
      <c r="I291" s="9" t="s">
        <v>923</v>
      </c>
      <c r="J291" s="10" t="s">
        <v>43</v>
      </c>
      <c r="K291" s="11" t="s">
        <v>44</v>
      </c>
      <c r="L291" s="8"/>
      <c r="M291" s="8"/>
      <c r="N291" s="8"/>
      <c r="O291" s="8"/>
      <c r="P291" s="8"/>
      <c r="Q291" s="8"/>
      <c r="R291" s="12">
        <v>249221</v>
      </c>
      <c r="S291" s="12">
        <v>249221</v>
      </c>
      <c r="T291" s="8"/>
      <c r="U291" s="8"/>
      <c r="V291" s="12">
        <v>249221</v>
      </c>
      <c r="W291" s="21">
        <v>249221</v>
      </c>
      <c r="X291" s="23">
        <f t="shared" si="4"/>
        <v>249221</v>
      </c>
    </row>
    <row r="292" spans="1:24" ht="25.5" x14ac:dyDescent="0.25">
      <c r="A292" s="8"/>
      <c r="B292" s="9" t="s">
        <v>37</v>
      </c>
      <c r="C292" s="9" t="s">
        <v>905</v>
      </c>
      <c r="D292" s="9" t="s">
        <v>924</v>
      </c>
      <c r="E292" s="9" t="s">
        <v>925</v>
      </c>
      <c r="F292" s="9" t="s">
        <v>892</v>
      </c>
      <c r="G292" s="2"/>
      <c r="H292" s="9" t="s">
        <v>892</v>
      </c>
      <c r="I292" s="9" t="s">
        <v>926</v>
      </c>
      <c r="J292" s="10" t="s">
        <v>43</v>
      </c>
      <c r="K292" s="11" t="s">
        <v>44</v>
      </c>
      <c r="L292" s="8"/>
      <c r="M292" s="8"/>
      <c r="N292" s="8"/>
      <c r="O292" s="8"/>
      <c r="P292" s="8"/>
      <c r="Q292" s="8"/>
      <c r="R292" s="12">
        <v>498442</v>
      </c>
      <c r="S292" s="12">
        <v>498442</v>
      </c>
      <c r="T292" s="8"/>
      <c r="U292" s="8"/>
      <c r="V292" s="12">
        <v>498442</v>
      </c>
      <c r="W292" s="21">
        <v>498442</v>
      </c>
      <c r="X292" s="23">
        <f t="shared" si="4"/>
        <v>498442</v>
      </c>
    </row>
    <row r="293" spans="1:24" ht="25.5" x14ac:dyDescent="0.25">
      <c r="A293" s="8"/>
      <c r="B293" s="9" t="s">
        <v>37</v>
      </c>
      <c r="C293" s="9" t="s">
        <v>927</v>
      </c>
      <c r="D293" s="9" t="s">
        <v>928</v>
      </c>
      <c r="E293" s="9" t="s">
        <v>929</v>
      </c>
      <c r="F293" s="9" t="s">
        <v>927</v>
      </c>
      <c r="G293" s="2"/>
      <c r="H293" s="9" t="s">
        <v>927</v>
      </c>
      <c r="I293" s="9" t="s">
        <v>930</v>
      </c>
      <c r="J293" s="10" t="s">
        <v>43</v>
      </c>
      <c r="K293" s="11" t="s">
        <v>44</v>
      </c>
      <c r="L293" s="8"/>
      <c r="M293" s="8"/>
      <c r="N293" s="8"/>
      <c r="O293" s="8"/>
      <c r="P293" s="12">
        <v>49844</v>
      </c>
      <c r="Q293" s="12">
        <v>49844</v>
      </c>
      <c r="R293" s="8"/>
      <c r="S293" s="8"/>
      <c r="T293" s="12">
        <v>49844</v>
      </c>
      <c r="U293" s="12">
        <v>49844</v>
      </c>
      <c r="V293" s="8"/>
      <c r="W293" s="22"/>
      <c r="X293" s="23">
        <f t="shared" si="4"/>
        <v>-49844</v>
      </c>
    </row>
    <row r="294" spans="1:24" ht="25.5" x14ac:dyDescent="0.25">
      <c r="A294" s="8"/>
      <c r="B294" s="9" t="s">
        <v>37</v>
      </c>
      <c r="C294" s="9" t="s">
        <v>931</v>
      </c>
      <c r="D294" s="9" t="s">
        <v>932</v>
      </c>
      <c r="E294" s="9" t="s">
        <v>933</v>
      </c>
      <c r="F294" s="9" t="s">
        <v>892</v>
      </c>
      <c r="G294" s="2"/>
      <c r="H294" s="9" t="s">
        <v>892</v>
      </c>
      <c r="I294" s="9" t="s">
        <v>934</v>
      </c>
      <c r="J294" s="10" t="s">
        <v>43</v>
      </c>
      <c r="K294" s="11" t="s">
        <v>44</v>
      </c>
      <c r="L294" s="8"/>
      <c r="M294" s="8"/>
      <c r="N294" s="8"/>
      <c r="O294" s="8"/>
      <c r="P294" s="8"/>
      <c r="Q294" s="8"/>
      <c r="R294" s="12">
        <v>249221</v>
      </c>
      <c r="S294" s="12">
        <v>249221</v>
      </c>
      <c r="T294" s="8"/>
      <c r="U294" s="8"/>
      <c r="V294" s="12">
        <v>249221</v>
      </c>
      <c r="W294" s="21">
        <v>249221</v>
      </c>
      <c r="X294" s="23">
        <f t="shared" si="4"/>
        <v>249221</v>
      </c>
    </row>
    <row r="295" spans="1:24" ht="25.5" x14ac:dyDescent="0.25">
      <c r="A295" s="8"/>
      <c r="B295" s="9" t="s">
        <v>37</v>
      </c>
      <c r="C295" s="9" t="s">
        <v>931</v>
      </c>
      <c r="D295" s="9" t="s">
        <v>935</v>
      </c>
      <c r="E295" s="9" t="s">
        <v>936</v>
      </c>
      <c r="F295" s="9" t="s">
        <v>892</v>
      </c>
      <c r="G295" s="2"/>
      <c r="H295" s="9" t="s">
        <v>892</v>
      </c>
      <c r="I295" s="9" t="s">
        <v>937</v>
      </c>
      <c r="J295" s="10" t="s">
        <v>43</v>
      </c>
      <c r="K295" s="11" t="s">
        <v>44</v>
      </c>
      <c r="L295" s="8"/>
      <c r="M295" s="8"/>
      <c r="N295" s="8"/>
      <c r="O295" s="8"/>
      <c r="P295" s="8"/>
      <c r="Q295" s="8"/>
      <c r="R295" s="12">
        <v>249221</v>
      </c>
      <c r="S295" s="12">
        <v>249221</v>
      </c>
      <c r="T295" s="8"/>
      <c r="U295" s="8"/>
      <c r="V295" s="12">
        <v>249221</v>
      </c>
      <c r="W295" s="21">
        <v>249221</v>
      </c>
      <c r="X295" s="23">
        <f t="shared" si="4"/>
        <v>249221</v>
      </c>
    </row>
    <row r="296" spans="1:24" ht="25.5" x14ac:dyDescent="0.25">
      <c r="A296" s="8"/>
      <c r="B296" s="9" t="s">
        <v>37</v>
      </c>
      <c r="C296" s="9" t="s">
        <v>938</v>
      </c>
      <c r="D296" s="9" t="s">
        <v>939</v>
      </c>
      <c r="E296" s="9" t="s">
        <v>940</v>
      </c>
      <c r="F296" s="9" t="s">
        <v>931</v>
      </c>
      <c r="G296" s="2"/>
      <c r="H296" s="9" t="s">
        <v>931</v>
      </c>
      <c r="I296" s="9" t="s">
        <v>941</v>
      </c>
      <c r="J296" s="10" t="s">
        <v>43</v>
      </c>
      <c r="K296" s="11" t="s">
        <v>44</v>
      </c>
      <c r="L296" s="8"/>
      <c r="M296" s="8"/>
      <c r="N296" s="8"/>
      <c r="O296" s="8"/>
      <c r="P296" s="8"/>
      <c r="Q296" s="8"/>
      <c r="R296" s="12">
        <v>199377</v>
      </c>
      <c r="S296" s="12">
        <v>199377</v>
      </c>
      <c r="T296" s="8"/>
      <c r="U296" s="8"/>
      <c r="V296" s="12">
        <v>199377</v>
      </c>
      <c r="W296" s="21">
        <v>199377</v>
      </c>
      <c r="X296" s="23">
        <f t="shared" si="4"/>
        <v>199377</v>
      </c>
    </row>
    <row r="297" spans="1:24" ht="25.5" x14ac:dyDescent="0.25">
      <c r="A297" s="8"/>
      <c r="B297" s="9" t="s">
        <v>37</v>
      </c>
      <c r="C297" s="9" t="s">
        <v>938</v>
      </c>
      <c r="D297" s="9" t="s">
        <v>942</v>
      </c>
      <c r="E297" s="9" t="s">
        <v>943</v>
      </c>
      <c r="F297" s="9" t="s">
        <v>944</v>
      </c>
      <c r="G297" s="2"/>
      <c r="H297" s="9" t="s">
        <v>944</v>
      </c>
      <c r="I297" s="9" t="s">
        <v>945</v>
      </c>
      <c r="J297" s="10" t="s">
        <v>43</v>
      </c>
      <c r="K297" s="11" t="s">
        <v>44</v>
      </c>
      <c r="L297" s="8"/>
      <c r="M297" s="8"/>
      <c r="N297" s="8"/>
      <c r="O297" s="8"/>
      <c r="P297" s="8"/>
      <c r="Q297" s="8"/>
      <c r="R297" s="12">
        <v>199377</v>
      </c>
      <c r="S297" s="12">
        <v>199377</v>
      </c>
      <c r="T297" s="8"/>
      <c r="U297" s="8"/>
      <c r="V297" s="12">
        <v>199377</v>
      </c>
      <c r="W297" s="21">
        <v>199377</v>
      </c>
      <c r="X297" s="23">
        <f t="shared" si="4"/>
        <v>199377</v>
      </c>
    </row>
    <row r="298" spans="1:24" ht="25.5" x14ac:dyDescent="0.25">
      <c r="A298" s="8"/>
      <c r="B298" s="9" t="s">
        <v>37</v>
      </c>
      <c r="C298" s="9" t="s">
        <v>938</v>
      </c>
      <c r="D298" s="9" t="s">
        <v>946</v>
      </c>
      <c r="E298" s="9" t="s">
        <v>947</v>
      </c>
      <c r="F298" s="9" t="s">
        <v>944</v>
      </c>
      <c r="G298" s="2"/>
      <c r="H298" s="9" t="s">
        <v>944</v>
      </c>
      <c r="I298" s="9" t="s">
        <v>948</v>
      </c>
      <c r="J298" s="10" t="s">
        <v>43</v>
      </c>
      <c r="K298" s="11" t="s">
        <v>44</v>
      </c>
      <c r="L298" s="8"/>
      <c r="M298" s="8"/>
      <c r="N298" s="8"/>
      <c r="O298" s="8"/>
      <c r="P298" s="8"/>
      <c r="Q298" s="8"/>
      <c r="R298" s="12">
        <v>199377</v>
      </c>
      <c r="S298" s="12">
        <v>199377</v>
      </c>
      <c r="T298" s="8"/>
      <c r="U298" s="8"/>
      <c r="V298" s="12">
        <v>199377</v>
      </c>
      <c r="W298" s="21">
        <v>199377</v>
      </c>
      <c r="X298" s="23">
        <f t="shared" si="4"/>
        <v>199377</v>
      </c>
    </row>
    <row r="299" spans="1:24" ht="25.5" x14ac:dyDescent="0.25">
      <c r="A299" s="8"/>
      <c r="B299" s="9" t="s">
        <v>37</v>
      </c>
      <c r="C299" s="9" t="s">
        <v>949</v>
      </c>
      <c r="D299" s="9" t="s">
        <v>950</v>
      </c>
      <c r="E299" s="9" t="s">
        <v>951</v>
      </c>
      <c r="F299" s="9" t="s">
        <v>931</v>
      </c>
      <c r="G299" s="2"/>
      <c r="H299" s="9" t="s">
        <v>931</v>
      </c>
      <c r="I299" s="9" t="s">
        <v>952</v>
      </c>
      <c r="J299" s="10" t="s">
        <v>43</v>
      </c>
      <c r="K299" s="11" t="s">
        <v>44</v>
      </c>
      <c r="L299" s="8"/>
      <c r="M299" s="8"/>
      <c r="N299" s="8"/>
      <c r="O299" s="8"/>
      <c r="P299" s="8"/>
      <c r="Q299" s="8"/>
      <c r="R299" s="12">
        <v>299065</v>
      </c>
      <c r="S299" s="12">
        <v>299065</v>
      </c>
      <c r="T299" s="8"/>
      <c r="U299" s="8"/>
      <c r="V299" s="12">
        <v>299065</v>
      </c>
      <c r="W299" s="21">
        <v>299065</v>
      </c>
      <c r="X299" s="23">
        <f t="shared" si="4"/>
        <v>299065</v>
      </c>
    </row>
    <row r="300" spans="1:24" ht="25.5" x14ac:dyDescent="0.25">
      <c r="A300" s="8"/>
      <c r="B300" s="9" t="s">
        <v>37</v>
      </c>
      <c r="C300" s="9" t="s">
        <v>949</v>
      </c>
      <c r="D300" s="9" t="s">
        <v>953</v>
      </c>
      <c r="E300" s="9" t="s">
        <v>954</v>
      </c>
      <c r="F300" s="9" t="s">
        <v>938</v>
      </c>
      <c r="G300" s="2"/>
      <c r="H300" s="9" t="s">
        <v>938</v>
      </c>
      <c r="I300" s="9" t="s">
        <v>955</v>
      </c>
      <c r="J300" s="10" t="s">
        <v>43</v>
      </c>
      <c r="K300" s="11" t="s">
        <v>44</v>
      </c>
      <c r="L300" s="8"/>
      <c r="M300" s="8"/>
      <c r="N300" s="8"/>
      <c r="O300" s="8"/>
      <c r="P300" s="8"/>
      <c r="Q300" s="8"/>
      <c r="R300" s="12">
        <v>199377</v>
      </c>
      <c r="S300" s="12">
        <v>199377</v>
      </c>
      <c r="T300" s="8"/>
      <c r="U300" s="8"/>
      <c r="V300" s="12">
        <v>199377</v>
      </c>
      <c r="W300" s="21">
        <v>199377</v>
      </c>
      <c r="X300" s="23">
        <f t="shared" si="4"/>
        <v>199377</v>
      </c>
    </row>
    <row r="301" spans="1:24" ht="25.5" x14ac:dyDescent="0.25">
      <c r="A301" s="8"/>
      <c r="B301" s="9" t="s">
        <v>37</v>
      </c>
      <c r="C301" s="9" t="s">
        <v>949</v>
      </c>
      <c r="D301" s="9" t="s">
        <v>956</v>
      </c>
      <c r="E301" s="9" t="s">
        <v>957</v>
      </c>
      <c r="F301" s="9" t="s">
        <v>938</v>
      </c>
      <c r="G301" s="2"/>
      <c r="H301" s="9" t="s">
        <v>938</v>
      </c>
      <c r="I301" s="9" t="s">
        <v>958</v>
      </c>
      <c r="J301" s="10" t="s">
        <v>43</v>
      </c>
      <c r="K301" s="11" t="s">
        <v>44</v>
      </c>
      <c r="L301" s="8"/>
      <c r="M301" s="8"/>
      <c r="N301" s="8"/>
      <c r="O301" s="8"/>
      <c r="P301" s="8"/>
      <c r="Q301" s="8"/>
      <c r="R301" s="12">
        <v>249221</v>
      </c>
      <c r="S301" s="12">
        <v>249221</v>
      </c>
      <c r="T301" s="8"/>
      <c r="U301" s="8"/>
      <c r="V301" s="12">
        <v>249221</v>
      </c>
      <c r="W301" s="21">
        <v>249221</v>
      </c>
      <c r="X301" s="23">
        <f t="shared" si="4"/>
        <v>249221</v>
      </c>
    </row>
    <row r="302" spans="1:24" ht="25.5" x14ac:dyDescent="0.25">
      <c r="A302" s="8"/>
      <c r="B302" s="9" t="s">
        <v>37</v>
      </c>
      <c r="C302" s="9" t="s">
        <v>959</v>
      </c>
      <c r="D302" s="9" t="s">
        <v>960</v>
      </c>
      <c r="E302" s="9" t="s">
        <v>961</v>
      </c>
      <c r="F302" s="9" t="s">
        <v>938</v>
      </c>
      <c r="G302" s="2"/>
      <c r="H302" s="9" t="s">
        <v>938</v>
      </c>
      <c r="I302" s="9" t="s">
        <v>962</v>
      </c>
      <c r="J302" s="10" t="s">
        <v>43</v>
      </c>
      <c r="K302" s="11" t="s">
        <v>44</v>
      </c>
      <c r="L302" s="8"/>
      <c r="M302" s="8"/>
      <c r="N302" s="8"/>
      <c r="O302" s="8"/>
      <c r="P302" s="8"/>
      <c r="Q302" s="8"/>
      <c r="R302" s="12">
        <v>199377</v>
      </c>
      <c r="S302" s="12">
        <v>199377</v>
      </c>
      <c r="T302" s="8"/>
      <c r="U302" s="8"/>
      <c r="V302" s="12">
        <v>199377</v>
      </c>
      <c r="W302" s="21">
        <v>199377</v>
      </c>
      <c r="X302" s="23">
        <f t="shared" si="4"/>
        <v>199377</v>
      </c>
    </row>
    <row r="303" spans="1:24" ht="25.5" x14ac:dyDescent="0.25">
      <c r="A303" s="8"/>
      <c r="B303" s="9" t="s">
        <v>37</v>
      </c>
      <c r="C303" s="9" t="s">
        <v>959</v>
      </c>
      <c r="D303" s="9" t="s">
        <v>963</v>
      </c>
      <c r="E303" s="9" t="s">
        <v>964</v>
      </c>
      <c r="F303" s="9" t="s">
        <v>949</v>
      </c>
      <c r="G303" s="2"/>
      <c r="H303" s="9" t="s">
        <v>949</v>
      </c>
      <c r="I303" s="9" t="s">
        <v>965</v>
      </c>
      <c r="J303" s="10" t="s">
        <v>43</v>
      </c>
      <c r="K303" s="11" t="s">
        <v>44</v>
      </c>
      <c r="L303" s="8"/>
      <c r="M303" s="8"/>
      <c r="N303" s="8"/>
      <c r="O303" s="8"/>
      <c r="P303" s="8"/>
      <c r="Q303" s="8"/>
      <c r="R303" s="12">
        <v>199377</v>
      </c>
      <c r="S303" s="12">
        <v>199377</v>
      </c>
      <c r="T303" s="8"/>
      <c r="U303" s="8"/>
      <c r="V303" s="12">
        <v>199377</v>
      </c>
      <c r="W303" s="21">
        <v>199377</v>
      </c>
      <c r="X303" s="23">
        <f t="shared" si="4"/>
        <v>199377</v>
      </c>
    </row>
    <row r="304" spans="1:24" ht="25.5" x14ac:dyDescent="0.25">
      <c r="A304" s="8"/>
      <c r="B304" s="9" t="s">
        <v>37</v>
      </c>
      <c r="C304" s="9" t="s">
        <v>959</v>
      </c>
      <c r="D304" s="9" t="s">
        <v>966</v>
      </c>
      <c r="E304" s="9" t="s">
        <v>967</v>
      </c>
      <c r="F304" s="9" t="s">
        <v>949</v>
      </c>
      <c r="G304" s="2"/>
      <c r="H304" s="9" t="s">
        <v>949</v>
      </c>
      <c r="I304" s="9" t="s">
        <v>968</v>
      </c>
      <c r="J304" s="10" t="s">
        <v>43</v>
      </c>
      <c r="K304" s="11" t="s">
        <v>44</v>
      </c>
      <c r="L304" s="8"/>
      <c r="M304" s="8"/>
      <c r="N304" s="8"/>
      <c r="O304" s="8"/>
      <c r="P304" s="8"/>
      <c r="Q304" s="8"/>
      <c r="R304" s="12">
        <v>249221</v>
      </c>
      <c r="S304" s="12">
        <v>249221</v>
      </c>
      <c r="T304" s="8"/>
      <c r="U304" s="8"/>
      <c r="V304" s="12">
        <v>249221</v>
      </c>
      <c r="W304" s="21">
        <v>249221</v>
      </c>
      <c r="X304" s="23">
        <f t="shared" si="4"/>
        <v>249221</v>
      </c>
    </row>
    <row r="305" spans="1:24" ht="25.5" x14ac:dyDescent="0.25">
      <c r="A305" s="8"/>
      <c r="B305" s="9" t="s">
        <v>37</v>
      </c>
      <c r="C305" s="9" t="s">
        <v>969</v>
      </c>
      <c r="D305" s="9" t="s">
        <v>970</v>
      </c>
      <c r="E305" s="9" t="s">
        <v>971</v>
      </c>
      <c r="F305" s="9" t="s">
        <v>938</v>
      </c>
      <c r="G305" s="2"/>
      <c r="H305" s="9" t="s">
        <v>938</v>
      </c>
      <c r="I305" s="9" t="s">
        <v>972</v>
      </c>
      <c r="J305" s="10" t="s">
        <v>43</v>
      </c>
      <c r="K305" s="11" t="s">
        <v>44</v>
      </c>
      <c r="L305" s="8"/>
      <c r="M305" s="8"/>
      <c r="N305" s="8"/>
      <c r="O305" s="8"/>
      <c r="P305" s="8"/>
      <c r="Q305" s="8"/>
      <c r="R305" s="12">
        <v>199377</v>
      </c>
      <c r="S305" s="12">
        <v>199377</v>
      </c>
      <c r="T305" s="8"/>
      <c r="U305" s="8"/>
      <c r="V305" s="12">
        <v>199377</v>
      </c>
      <c r="W305" s="21">
        <v>199377</v>
      </c>
      <c r="X305" s="23">
        <f t="shared" si="4"/>
        <v>199377</v>
      </c>
    </row>
    <row r="306" spans="1:24" ht="25.5" x14ac:dyDescent="0.25">
      <c r="A306" s="8"/>
      <c r="B306" s="9" t="s">
        <v>37</v>
      </c>
      <c r="C306" s="9" t="s">
        <v>969</v>
      </c>
      <c r="D306" s="9" t="s">
        <v>973</v>
      </c>
      <c r="E306" s="9" t="s">
        <v>974</v>
      </c>
      <c r="F306" s="9" t="s">
        <v>949</v>
      </c>
      <c r="G306" s="2"/>
      <c r="H306" s="9" t="s">
        <v>949</v>
      </c>
      <c r="I306" s="9" t="s">
        <v>975</v>
      </c>
      <c r="J306" s="10" t="s">
        <v>43</v>
      </c>
      <c r="K306" s="11" t="s">
        <v>44</v>
      </c>
      <c r="L306" s="8"/>
      <c r="M306" s="8"/>
      <c r="N306" s="8"/>
      <c r="O306" s="8"/>
      <c r="P306" s="8"/>
      <c r="Q306" s="8"/>
      <c r="R306" s="12">
        <v>498442</v>
      </c>
      <c r="S306" s="12">
        <v>498442</v>
      </c>
      <c r="T306" s="8"/>
      <c r="U306" s="8"/>
      <c r="V306" s="12">
        <v>498442</v>
      </c>
      <c r="W306" s="21">
        <v>498442</v>
      </c>
      <c r="X306" s="23">
        <f t="shared" si="4"/>
        <v>498442</v>
      </c>
    </row>
    <row r="307" spans="1:24" ht="25.5" x14ac:dyDescent="0.25">
      <c r="A307" s="8"/>
      <c r="B307" s="9" t="s">
        <v>37</v>
      </c>
      <c r="C307" s="9" t="s">
        <v>969</v>
      </c>
      <c r="D307" s="9" t="s">
        <v>976</v>
      </c>
      <c r="E307" s="9" t="s">
        <v>977</v>
      </c>
      <c r="F307" s="9" t="s">
        <v>949</v>
      </c>
      <c r="G307" s="2"/>
      <c r="H307" s="9" t="s">
        <v>949</v>
      </c>
      <c r="I307" s="9" t="s">
        <v>978</v>
      </c>
      <c r="J307" s="10" t="s">
        <v>43</v>
      </c>
      <c r="K307" s="11" t="s">
        <v>44</v>
      </c>
      <c r="L307" s="8"/>
      <c r="M307" s="8"/>
      <c r="N307" s="8"/>
      <c r="O307" s="8"/>
      <c r="P307" s="8"/>
      <c r="Q307" s="8"/>
      <c r="R307" s="12">
        <v>224299</v>
      </c>
      <c r="S307" s="12">
        <v>224299</v>
      </c>
      <c r="T307" s="8"/>
      <c r="U307" s="8"/>
      <c r="V307" s="12">
        <v>224299</v>
      </c>
      <c r="W307" s="21">
        <v>224299</v>
      </c>
      <c r="X307" s="23">
        <f t="shared" si="4"/>
        <v>224299</v>
      </c>
    </row>
    <row r="308" spans="1:24" ht="25.5" x14ac:dyDescent="0.25">
      <c r="A308" s="8"/>
      <c r="B308" s="9" t="s">
        <v>37</v>
      </c>
      <c r="C308" s="9" t="s">
        <v>969</v>
      </c>
      <c r="D308" s="9" t="s">
        <v>979</v>
      </c>
      <c r="E308" s="9" t="s">
        <v>980</v>
      </c>
      <c r="F308" s="9" t="s">
        <v>959</v>
      </c>
      <c r="G308" s="2"/>
      <c r="H308" s="9" t="s">
        <v>959</v>
      </c>
      <c r="I308" s="9" t="s">
        <v>981</v>
      </c>
      <c r="J308" s="10" t="s">
        <v>43</v>
      </c>
      <c r="K308" s="11" t="s">
        <v>44</v>
      </c>
      <c r="L308" s="8"/>
      <c r="M308" s="8"/>
      <c r="N308" s="8"/>
      <c r="O308" s="8"/>
      <c r="P308" s="8"/>
      <c r="Q308" s="8"/>
      <c r="R308" s="12">
        <v>199377</v>
      </c>
      <c r="S308" s="12">
        <v>199377</v>
      </c>
      <c r="T308" s="8"/>
      <c r="U308" s="8"/>
      <c r="V308" s="12">
        <v>199377</v>
      </c>
      <c r="W308" s="21">
        <v>199377</v>
      </c>
      <c r="X308" s="23">
        <f t="shared" si="4"/>
        <v>199377</v>
      </c>
    </row>
    <row r="309" spans="1:24" ht="25.5" x14ac:dyDescent="0.25">
      <c r="A309" s="8"/>
      <c r="B309" s="9" t="s">
        <v>37</v>
      </c>
      <c r="C309" s="9" t="s">
        <v>969</v>
      </c>
      <c r="D309" s="9" t="s">
        <v>982</v>
      </c>
      <c r="E309" s="9" t="s">
        <v>983</v>
      </c>
      <c r="F309" s="9" t="s">
        <v>959</v>
      </c>
      <c r="G309" s="2"/>
      <c r="H309" s="9" t="s">
        <v>959</v>
      </c>
      <c r="I309" s="9" t="s">
        <v>984</v>
      </c>
      <c r="J309" s="10" t="s">
        <v>43</v>
      </c>
      <c r="K309" s="11" t="s">
        <v>44</v>
      </c>
      <c r="L309" s="8"/>
      <c r="M309" s="8"/>
      <c r="N309" s="8"/>
      <c r="O309" s="8"/>
      <c r="P309" s="8"/>
      <c r="Q309" s="8"/>
      <c r="R309" s="12">
        <v>199377</v>
      </c>
      <c r="S309" s="12">
        <v>199377</v>
      </c>
      <c r="T309" s="8"/>
      <c r="U309" s="8"/>
      <c r="V309" s="12">
        <v>199377</v>
      </c>
      <c r="W309" s="21">
        <v>199377</v>
      </c>
      <c r="X309" s="23">
        <f t="shared" si="4"/>
        <v>199377</v>
      </c>
    </row>
    <row r="310" spans="1:24" ht="25.5" x14ac:dyDescent="0.25">
      <c r="A310" s="8"/>
      <c r="B310" s="9" t="s">
        <v>37</v>
      </c>
      <c r="C310" s="9" t="s">
        <v>969</v>
      </c>
      <c r="D310" s="9" t="s">
        <v>985</v>
      </c>
      <c r="E310" s="9" t="s">
        <v>986</v>
      </c>
      <c r="F310" s="9" t="s">
        <v>959</v>
      </c>
      <c r="G310" s="2"/>
      <c r="H310" s="9" t="s">
        <v>959</v>
      </c>
      <c r="I310" s="9" t="s">
        <v>987</v>
      </c>
      <c r="J310" s="10" t="s">
        <v>43</v>
      </c>
      <c r="K310" s="11" t="s">
        <v>44</v>
      </c>
      <c r="L310" s="8"/>
      <c r="M310" s="8"/>
      <c r="N310" s="8"/>
      <c r="O310" s="8"/>
      <c r="P310" s="8"/>
      <c r="Q310" s="8"/>
      <c r="R310" s="12">
        <v>199377</v>
      </c>
      <c r="S310" s="12">
        <v>199377</v>
      </c>
      <c r="T310" s="8"/>
      <c r="U310" s="8"/>
      <c r="V310" s="12">
        <v>199377</v>
      </c>
      <c r="W310" s="21">
        <v>199377</v>
      </c>
      <c r="X310" s="23">
        <f t="shared" si="4"/>
        <v>199377</v>
      </c>
    </row>
    <row r="311" spans="1:24" ht="25.5" x14ac:dyDescent="0.25">
      <c r="A311" s="8"/>
      <c r="B311" s="9" t="s">
        <v>37</v>
      </c>
      <c r="C311" s="9" t="s">
        <v>988</v>
      </c>
      <c r="D311" s="9" t="s">
        <v>989</v>
      </c>
      <c r="E311" s="9" t="s">
        <v>990</v>
      </c>
      <c r="F311" s="9" t="s">
        <v>959</v>
      </c>
      <c r="G311" s="2"/>
      <c r="H311" s="9" t="s">
        <v>959</v>
      </c>
      <c r="I311" s="9" t="s">
        <v>991</v>
      </c>
      <c r="J311" s="10" t="s">
        <v>43</v>
      </c>
      <c r="K311" s="11" t="s">
        <v>44</v>
      </c>
      <c r="L311" s="8"/>
      <c r="M311" s="8"/>
      <c r="N311" s="8"/>
      <c r="O311" s="8"/>
      <c r="P311" s="8"/>
      <c r="Q311" s="8"/>
      <c r="R311" s="12">
        <v>199377</v>
      </c>
      <c r="S311" s="12">
        <v>199377</v>
      </c>
      <c r="T311" s="8"/>
      <c r="U311" s="8"/>
      <c r="V311" s="12">
        <v>199377</v>
      </c>
      <c r="W311" s="21">
        <v>199377</v>
      </c>
      <c r="X311" s="23">
        <f t="shared" si="4"/>
        <v>199377</v>
      </c>
    </row>
    <row r="312" spans="1:24" ht="25.5" x14ac:dyDescent="0.25">
      <c r="A312" s="8"/>
      <c r="B312" s="9" t="s">
        <v>37</v>
      </c>
      <c r="C312" s="9" t="s">
        <v>988</v>
      </c>
      <c r="D312" s="9" t="s">
        <v>992</v>
      </c>
      <c r="E312" s="9" t="s">
        <v>993</v>
      </c>
      <c r="F312" s="9" t="s">
        <v>988</v>
      </c>
      <c r="G312" s="2"/>
      <c r="H312" s="9" t="s">
        <v>988</v>
      </c>
      <c r="I312" s="9" t="s">
        <v>994</v>
      </c>
      <c r="J312" s="10" t="s">
        <v>43</v>
      </c>
      <c r="K312" s="11" t="s">
        <v>44</v>
      </c>
      <c r="L312" s="8"/>
      <c r="M312" s="8"/>
      <c r="N312" s="8"/>
      <c r="O312" s="8"/>
      <c r="P312" s="12">
        <v>202944</v>
      </c>
      <c r="Q312" s="12">
        <v>202944</v>
      </c>
      <c r="R312" s="8"/>
      <c r="S312" s="8"/>
      <c r="T312" s="12">
        <v>202944</v>
      </c>
      <c r="U312" s="12">
        <v>202944</v>
      </c>
      <c r="V312" s="8"/>
      <c r="W312" s="22"/>
      <c r="X312" s="23">
        <f t="shared" si="4"/>
        <v>-202944</v>
      </c>
    </row>
    <row r="313" spans="1:24" ht="25.5" x14ac:dyDescent="0.25">
      <c r="A313" s="8"/>
      <c r="B313" s="9" t="s">
        <v>37</v>
      </c>
      <c r="C313" s="9" t="s">
        <v>995</v>
      </c>
      <c r="D313" s="9" t="s">
        <v>996</v>
      </c>
      <c r="E313" s="9" t="s">
        <v>997</v>
      </c>
      <c r="F313" s="9" t="s">
        <v>927</v>
      </c>
      <c r="G313" s="2"/>
      <c r="H313" s="9" t="s">
        <v>927</v>
      </c>
      <c r="I313" s="9" t="s">
        <v>998</v>
      </c>
      <c r="J313" s="10" t="s">
        <v>43</v>
      </c>
      <c r="K313" s="11" t="s">
        <v>44</v>
      </c>
      <c r="L313" s="8"/>
      <c r="M313" s="8"/>
      <c r="N313" s="8"/>
      <c r="O313" s="8"/>
      <c r="P313" s="8"/>
      <c r="Q313" s="8"/>
      <c r="R313" s="12">
        <v>249221</v>
      </c>
      <c r="S313" s="12">
        <v>249221</v>
      </c>
      <c r="T313" s="8"/>
      <c r="U313" s="8"/>
      <c r="V313" s="12">
        <v>249221</v>
      </c>
      <c r="W313" s="21">
        <v>249221</v>
      </c>
      <c r="X313" s="23">
        <f t="shared" si="4"/>
        <v>249221</v>
      </c>
    </row>
    <row r="314" spans="1:24" ht="25.5" x14ac:dyDescent="0.25">
      <c r="A314" s="8"/>
      <c r="B314" s="9" t="s">
        <v>37</v>
      </c>
      <c r="C314" s="9" t="s">
        <v>995</v>
      </c>
      <c r="D314" s="9" t="s">
        <v>999</v>
      </c>
      <c r="E314" s="9" t="s">
        <v>1000</v>
      </c>
      <c r="F314" s="9" t="s">
        <v>931</v>
      </c>
      <c r="G314" s="2"/>
      <c r="H314" s="9" t="s">
        <v>931</v>
      </c>
      <c r="I314" s="9" t="s">
        <v>1001</v>
      </c>
      <c r="J314" s="10" t="s">
        <v>43</v>
      </c>
      <c r="K314" s="11" t="s">
        <v>44</v>
      </c>
      <c r="L314" s="8"/>
      <c r="M314" s="8"/>
      <c r="N314" s="8"/>
      <c r="O314" s="8"/>
      <c r="P314" s="8"/>
      <c r="Q314" s="8"/>
      <c r="R314" s="12">
        <v>249221</v>
      </c>
      <c r="S314" s="12">
        <v>249221</v>
      </c>
      <c r="T314" s="8"/>
      <c r="U314" s="8"/>
      <c r="V314" s="12">
        <v>249221</v>
      </c>
      <c r="W314" s="21">
        <v>249221</v>
      </c>
      <c r="X314" s="23">
        <f t="shared" si="4"/>
        <v>249221</v>
      </c>
    </row>
    <row r="315" spans="1:24" ht="25.5" x14ac:dyDescent="0.25">
      <c r="A315" s="8"/>
      <c r="B315" s="9" t="s">
        <v>37</v>
      </c>
      <c r="C315" s="9" t="s">
        <v>995</v>
      </c>
      <c r="D315" s="9" t="s">
        <v>1002</v>
      </c>
      <c r="E315" s="9" t="s">
        <v>1003</v>
      </c>
      <c r="F315" s="9" t="s">
        <v>938</v>
      </c>
      <c r="G315" s="2"/>
      <c r="H315" s="9" t="s">
        <v>938</v>
      </c>
      <c r="I315" s="9" t="s">
        <v>1004</v>
      </c>
      <c r="J315" s="10" t="s">
        <v>43</v>
      </c>
      <c r="K315" s="11" t="s">
        <v>44</v>
      </c>
      <c r="L315" s="8"/>
      <c r="M315" s="8"/>
      <c r="N315" s="8"/>
      <c r="O315" s="8"/>
      <c r="P315" s="8"/>
      <c r="Q315" s="8"/>
      <c r="R315" s="12">
        <v>249221</v>
      </c>
      <c r="S315" s="12">
        <v>249221</v>
      </c>
      <c r="T315" s="8"/>
      <c r="U315" s="8"/>
      <c r="V315" s="12">
        <v>249221</v>
      </c>
      <c r="W315" s="21">
        <v>249221</v>
      </c>
      <c r="X315" s="23">
        <f t="shared" si="4"/>
        <v>249221</v>
      </c>
    </row>
    <row r="316" spans="1:24" ht="25.5" x14ac:dyDescent="0.25">
      <c r="A316" s="8"/>
      <c r="B316" s="9" t="s">
        <v>37</v>
      </c>
      <c r="C316" s="9" t="s">
        <v>995</v>
      </c>
      <c r="D316" s="9" t="s">
        <v>1005</v>
      </c>
      <c r="E316" s="9" t="s">
        <v>1006</v>
      </c>
      <c r="F316" s="9" t="s">
        <v>949</v>
      </c>
      <c r="G316" s="2"/>
      <c r="H316" s="9" t="s">
        <v>949</v>
      </c>
      <c r="I316" s="9" t="s">
        <v>1007</v>
      </c>
      <c r="J316" s="10" t="s">
        <v>43</v>
      </c>
      <c r="K316" s="11" t="s">
        <v>44</v>
      </c>
      <c r="L316" s="8"/>
      <c r="M316" s="8"/>
      <c r="N316" s="8"/>
      <c r="O316" s="8"/>
      <c r="P316" s="8"/>
      <c r="Q316" s="8"/>
      <c r="R316" s="12">
        <v>249221</v>
      </c>
      <c r="S316" s="12">
        <v>249221</v>
      </c>
      <c r="T316" s="8"/>
      <c r="U316" s="8"/>
      <c r="V316" s="12">
        <v>249221</v>
      </c>
      <c r="W316" s="21">
        <v>249221</v>
      </c>
      <c r="X316" s="23">
        <f t="shared" si="4"/>
        <v>249221</v>
      </c>
    </row>
    <row r="317" spans="1:24" ht="25.5" x14ac:dyDescent="0.25">
      <c r="A317" s="8"/>
      <c r="B317" s="9" t="s">
        <v>37</v>
      </c>
      <c r="C317" s="9" t="s">
        <v>995</v>
      </c>
      <c r="D317" s="9" t="s">
        <v>1008</v>
      </c>
      <c r="E317" s="9" t="s">
        <v>1009</v>
      </c>
      <c r="F317" s="9" t="s">
        <v>959</v>
      </c>
      <c r="G317" s="2"/>
      <c r="H317" s="9" t="s">
        <v>959</v>
      </c>
      <c r="I317" s="9" t="s">
        <v>1010</v>
      </c>
      <c r="J317" s="10" t="s">
        <v>43</v>
      </c>
      <c r="K317" s="11" t="s">
        <v>44</v>
      </c>
      <c r="L317" s="8"/>
      <c r="M317" s="8"/>
      <c r="N317" s="8"/>
      <c r="O317" s="8"/>
      <c r="P317" s="8"/>
      <c r="Q317" s="8"/>
      <c r="R317" s="12">
        <v>199377</v>
      </c>
      <c r="S317" s="12">
        <v>199377</v>
      </c>
      <c r="T317" s="8"/>
      <c r="U317" s="8"/>
      <c r="V317" s="12">
        <v>199377</v>
      </c>
      <c r="W317" s="21">
        <v>199377</v>
      </c>
      <c r="X317" s="23">
        <f t="shared" si="4"/>
        <v>199377</v>
      </c>
    </row>
    <row r="318" spans="1:24" ht="25.5" x14ac:dyDescent="0.25">
      <c r="A318" s="8"/>
      <c r="B318" s="9" t="s">
        <v>37</v>
      </c>
      <c r="C318" s="9" t="s">
        <v>995</v>
      </c>
      <c r="D318" s="9" t="s">
        <v>1011</v>
      </c>
      <c r="E318" s="9" t="s">
        <v>1012</v>
      </c>
      <c r="F318" s="9" t="s">
        <v>988</v>
      </c>
      <c r="G318" s="2"/>
      <c r="H318" s="9" t="s">
        <v>988</v>
      </c>
      <c r="I318" s="9" t="s">
        <v>1013</v>
      </c>
      <c r="J318" s="10" t="s">
        <v>43</v>
      </c>
      <c r="K318" s="11" t="s">
        <v>44</v>
      </c>
      <c r="L318" s="8"/>
      <c r="M318" s="8"/>
      <c r="N318" s="8"/>
      <c r="O318" s="8"/>
      <c r="P318" s="8"/>
      <c r="Q318" s="8"/>
      <c r="R318" s="12">
        <v>199377</v>
      </c>
      <c r="S318" s="12">
        <v>199377</v>
      </c>
      <c r="T318" s="8"/>
      <c r="U318" s="8"/>
      <c r="V318" s="12">
        <v>199377</v>
      </c>
      <c r="W318" s="21">
        <v>199377</v>
      </c>
      <c r="X318" s="23">
        <f t="shared" si="4"/>
        <v>199377</v>
      </c>
    </row>
    <row r="319" spans="1:24" ht="25.5" x14ac:dyDescent="0.25">
      <c r="A319" s="8"/>
      <c r="B319" s="9" t="s">
        <v>37</v>
      </c>
      <c r="C319" s="9" t="s">
        <v>1014</v>
      </c>
      <c r="D319" s="9" t="s">
        <v>1015</v>
      </c>
      <c r="E319" s="9" t="s">
        <v>1016</v>
      </c>
      <c r="F319" s="9" t="s">
        <v>931</v>
      </c>
      <c r="G319" s="2"/>
      <c r="H319" s="9" t="s">
        <v>931</v>
      </c>
      <c r="I319" s="9" t="s">
        <v>1017</v>
      </c>
      <c r="J319" s="10" t="s">
        <v>43</v>
      </c>
      <c r="K319" s="11" t="s">
        <v>44</v>
      </c>
      <c r="L319" s="8"/>
      <c r="M319" s="8"/>
      <c r="N319" s="8"/>
      <c r="O319" s="8"/>
      <c r="P319" s="8"/>
      <c r="Q319" s="8"/>
      <c r="R319" s="12">
        <v>249221</v>
      </c>
      <c r="S319" s="12">
        <v>249221</v>
      </c>
      <c r="T319" s="8"/>
      <c r="U319" s="8"/>
      <c r="V319" s="12">
        <v>249221</v>
      </c>
      <c r="W319" s="21">
        <v>249221</v>
      </c>
      <c r="X319" s="23">
        <f t="shared" si="4"/>
        <v>249221</v>
      </c>
    </row>
    <row r="320" spans="1:24" ht="25.5" x14ac:dyDescent="0.25">
      <c r="A320" s="8"/>
      <c r="B320" s="9" t="s">
        <v>37</v>
      </c>
      <c r="C320" s="9" t="s">
        <v>1018</v>
      </c>
      <c r="D320" s="9" t="s">
        <v>1019</v>
      </c>
      <c r="E320" s="9" t="s">
        <v>1020</v>
      </c>
      <c r="F320" s="9" t="s">
        <v>698</v>
      </c>
      <c r="G320" s="2"/>
      <c r="H320" s="9" t="s">
        <v>1018</v>
      </c>
      <c r="I320" s="9" t="s">
        <v>1021</v>
      </c>
      <c r="J320" s="10" t="s">
        <v>43</v>
      </c>
      <c r="K320" s="11" t="s">
        <v>256</v>
      </c>
      <c r="L320" s="8"/>
      <c r="M320" s="8"/>
      <c r="N320" s="8"/>
      <c r="O320" s="8"/>
      <c r="P320" s="8"/>
      <c r="Q320" s="8"/>
      <c r="R320" s="12">
        <v>398753</v>
      </c>
      <c r="S320" s="12">
        <v>398753</v>
      </c>
      <c r="T320" s="8"/>
      <c r="U320" s="8"/>
      <c r="V320" s="12">
        <v>398753</v>
      </c>
      <c r="W320" s="21">
        <v>398753</v>
      </c>
      <c r="X320" s="23">
        <f t="shared" si="4"/>
        <v>398753</v>
      </c>
    </row>
    <row r="321" spans="1:24" ht="25.5" x14ac:dyDescent="0.25">
      <c r="A321" s="8"/>
      <c r="B321" s="9" t="s">
        <v>37</v>
      </c>
      <c r="C321" s="9" t="s">
        <v>1018</v>
      </c>
      <c r="D321" s="9" t="s">
        <v>1022</v>
      </c>
      <c r="E321" s="9" t="s">
        <v>1023</v>
      </c>
      <c r="F321" s="9" t="s">
        <v>812</v>
      </c>
      <c r="G321" s="2"/>
      <c r="H321" s="9" t="s">
        <v>1018</v>
      </c>
      <c r="I321" s="9" t="s">
        <v>1024</v>
      </c>
      <c r="J321" s="10" t="s">
        <v>43</v>
      </c>
      <c r="K321" s="11" t="s">
        <v>454</v>
      </c>
      <c r="L321" s="8"/>
      <c r="M321" s="8"/>
      <c r="N321" s="8"/>
      <c r="O321" s="8"/>
      <c r="P321" s="8"/>
      <c r="Q321" s="8"/>
      <c r="R321" s="12">
        <v>1196260</v>
      </c>
      <c r="S321" s="12">
        <v>1196260</v>
      </c>
      <c r="T321" s="8"/>
      <c r="U321" s="8"/>
      <c r="V321" s="12">
        <v>1196260</v>
      </c>
      <c r="W321" s="21">
        <v>1196260</v>
      </c>
      <c r="X321" s="23">
        <f t="shared" si="4"/>
        <v>1196260</v>
      </c>
    </row>
    <row r="322" spans="1:24" ht="25.5" x14ac:dyDescent="0.25">
      <c r="A322" s="8"/>
      <c r="B322" s="9" t="s">
        <v>37</v>
      </c>
      <c r="C322" s="9" t="s">
        <v>1018</v>
      </c>
      <c r="D322" s="9" t="s">
        <v>1025</v>
      </c>
      <c r="E322" s="9" t="s">
        <v>1026</v>
      </c>
      <c r="F322" s="9" t="s">
        <v>812</v>
      </c>
      <c r="G322" s="2"/>
      <c r="H322" s="9" t="s">
        <v>1018</v>
      </c>
      <c r="I322" s="9" t="s">
        <v>1027</v>
      </c>
      <c r="J322" s="10" t="s">
        <v>43</v>
      </c>
      <c r="K322" s="11" t="s">
        <v>44</v>
      </c>
      <c r="L322" s="8"/>
      <c r="M322" s="8"/>
      <c r="N322" s="8"/>
      <c r="O322" s="8"/>
      <c r="P322" s="8"/>
      <c r="Q322" s="8"/>
      <c r="R322" s="12">
        <v>199377</v>
      </c>
      <c r="S322" s="12">
        <v>199377</v>
      </c>
      <c r="T322" s="8"/>
      <c r="U322" s="8"/>
      <c r="V322" s="12">
        <v>199377</v>
      </c>
      <c r="W322" s="21">
        <v>199377</v>
      </c>
      <c r="X322" s="23">
        <f t="shared" si="4"/>
        <v>199377</v>
      </c>
    </row>
    <row r="323" spans="1:24" ht="25.5" x14ac:dyDescent="0.25">
      <c r="A323" s="8"/>
      <c r="B323" s="9" t="s">
        <v>37</v>
      </c>
      <c r="C323" s="9" t="s">
        <v>1018</v>
      </c>
      <c r="D323" s="9" t="s">
        <v>1028</v>
      </c>
      <c r="E323" s="9" t="s">
        <v>1029</v>
      </c>
      <c r="F323" s="9" t="s">
        <v>868</v>
      </c>
      <c r="G323" s="2"/>
      <c r="H323" s="9" t="s">
        <v>1018</v>
      </c>
      <c r="I323" s="9" t="s">
        <v>1030</v>
      </c>
      <c r="J323" s="10" t="s">
        <v>43</v>
      </c>
      <c r="K323" s="11" t="s">
        <v>44</v>
      </c>
      <c r="L323" s="8"/>
      <c r="M323" s="8"/>
      <c r="N323" s="8"/>
      <c r="O323" s="8"/>
      <c r="P323" s="8"/>
      <c r="Q323" s="8"/>
      <c r="R323" s="12">
        <v>199377</v>
      </c>
      <c r="S323" s="12">
        <v>199377</v>
      </c>
      <c r="T323" s="8"/>
      <c r="U323" s="8"/>
      <c r="V323" s="12">
        <v>199377</v>
      </c>
      <c r="W323" s="21">
        <v>199377</v>
      </c>
      <c r="X323" s="23">
        <f t="shared" si="4"/>
        <v>199377</v>
      </c>
    </row>
    <row r="324" spans="1:24" ht="25.5" x14ac:dyDescent="0.25">
      <c r="A324" s="8"/>
      <c r="B324" s="9" t="s">
        <v>37</v>
      </c>
      <c r="C324" s="9" t="s">
        <v>1018</v>
      </c>
      <c r="D324" s="9" t="s">
        <v>1031</v>
      </c>
      <c r="E324" s="9" t="s">
        <v>1032</v>
      </c>
      <c r="F324" s="9" t="s">
        <v>887</v>
      </c>
      <c r="G324" s="2"/>
      <c r="H324" s="9" t="s">
        <v>1018</v>
      </c>
      <c r="I324" s="9" t="s">
        <v>1033</v>
      </c>
      <c r="J324" s="10" t="s">
        <v>43</v>
      </c>
      <c r="K324" s="11" t="s">
        <v>44</v>
      </c>
      <c r="L324" s="8"/>
      <c r="M324" s="8"/>
      <c r="N324" s="8"/>
      <c r="O324" s="8"/>
      <c r="P324" s="8"/>
      <c r="Q324" s="8"/>
      <c r="R324" s="12">
        <v>199377</v>
      </c>
      <c r="S324" s="12">
        <v>199377</v>
      </c>
      <c r="T324" s="8"/>
      <c r="U324" s="8"/>
      <c r="V324" s="12">
        <v>199377</v>
      </c>
      <c r="W324" s="21">
        <v>199377</v>
      </c>
      <c r="X324" s="23">
        <f t="shared" si="4"/>
        <v>199377</v>
      </c>
    </row>
    <row r="325" spans="1:24" ht="25.5" x14ac:dyDescent="0.25">
      <c r="A325" s="8"/>
      <c r="B325" s="9" t="s">
        <v>37</v>
      </c>
      <c r="C325" s="9" t="s">
        <v>1018</v>
      </c>
      <c r="D325" s="9" t="s">
        <v>1034</v>
      </c>
      <c r="E325" s="9" t="s">
        <v>1035</v>
      </c>
      <c r="F325" s="9" t="s">
        <v>887</v>
      </c>
      <c r="G325" s="2"/>
      <c r="H325" s="9" t="s">
        <v>1018</v>
      </c>
      <c r="I325" s="9" t="s">
        <v>1036</v>
      </c>
      <c r="J325" s="10" t="s">
        <v>43</v>
      </c>
      <c r="K325" s="11" t="s">
        <v>44</v>
      </c>
      <c r="L325" s="8"/>
      <c r="M325" s="8"/>
      <c r="N325" s="8"/>
      <c r="O325" s="8"/>
      <c r="P325" s="8"/>
      <c r="Q325" s="8"/>
      <c r="R325" s="12">
        <v>199377</v>
      </c>
      <c r="S325" s="12">
        <v>199377</v>
      </c>
      <c r="T325" s="8"/>
      <c r="U325" s="8"/>
      <c r="V325" s="12">
        <v>199377</v>
      </c>
      <c r="W325" s="21">
        <v>199377</v>
      </c>
      <c r="X325" s="23">
        <f t="shared" si="4"/>
        <v>199377</v>
      </c>
    </row>
    <row r="326" spans="1:24" ht="25.5" x14ac:dyDescent="0.25">
      <c r="A326" s="8"/>
      <c r="B326" s="9" t="s">
        <v>37</v>
      </c>
      <c r="C326" s="9" t="s">
        <v>1018</v>
      </c>
      <c r="D326" s="9" t="s">
        <v>1037</v>
      </c>
      <c r="E326" s="9" t="s">
        <v>1038</v>
      </c>
      <c r="F326" s="9" t="s">
        <v>887</v>
      </c>
      <c r="G326" s="2"/>
      <c r="H326" s="9" t="s">
        <v>1018</v>
      </c>
      <c r="I326" s="9" t="s">
        <v>1039</v>
      </c>
      <c r="J326" s="10" t="s">
        <v>43</v>
      </c>
      <c r="K326" s="11" t="s">
        <v>44</v>
      </c>
      <c r="L326" s="8"/>
      <c r="M326" s="8"/>
      <c r="N326" s="8"/>
      <c r="O326" s="8"/>
      <c r="P326" s="8"/>
      <c r="Q326" s="8"/>
      <c r="R326" s="12">
        <v>199377</v>
      </c>
      <c r="S326" s="12">
        <v>199377</v>
      </c>
      <c r="T326" s="8"/>
      <c r="U326" s="8"/>
      <c r="V326" s="12">
        <v>199377</v>
      </c>
      <c r="W326" s="21">
        <v>199377</v>
      </c>
      <c r="X326" s="23">
        <f t="shared" si="4"/>
        <v>199377</v>
      </c>
    </row>
    <row r="327" spans="1:24" ht="25.5" x14ac:dyDescent="0.25">
      <c r="A327" s="8"/>
      <c r="B327" s="9" t="s">
        <v>37</v>
      </c>
      <c r="C327" s="9" t="s">
        <v>1018</v>
      </c>
      <c r="D327" s="9" t="s">
        <v>1040</v>
      </c>
      <c r="E327" s="9" t="s">
        <v>1041</v>
      </c>
      <c r="F327" s="9" t="s">
        <v>938</v>
      </c>
      <c r="G327" s="2"/>
      <c r="H327" s="9" t="s">
        <v>1018</v>
      </c>
      <c r="I327" s="9" t="s">
        <v>1042</v>
      </c>
      <c r="J327" s="10" t="s">
        <v>43</v>
      </c>
      <c r="K327" s="11" t="s">
        <v>44</v>
      </c>
      <c r="L327" s="8"/>
      <c r="M327" s="8"/>
      <c r="N327" s="8"/>
      <c r="O327" s="8"/>
      <c r="P327" s="8"/>
      <c r="Q327" s="8"/>
      <c r="R327" s="12">
        <v>249221</v>
      </c>
      <c r="S327" s="12">
        <v>249221</v>
      </c>
      <c r="T327" s="8"/>
      <c r="U327" s="8"/>
      <c r="V327" s="12">
        <v>249221</v>
      </c>
      <c r="W327" s="21">
        <v>249221</v>
      </c>
      <c r="X327" s="23">
        <f t="shared" si="4"/>
        <v>249221</v>
      </c>
    </row>
    <row r="328" spans="1:24" ht="25.5" x14ac:dyDescent="0.25">
      <c r="A328" s="8"/>
      <c r="B328" s="9" t="s">
        <v>37</v>
      </c>
      <c r="C328" s="9" t="s">
        <v>1018</v>
      </c>
      <c r="D328" s="9" t="s">
        <v>1043</v>
      </c>
      <c r="E328" s="9" t="s">
        <v>1044</v>
      </c>
      <c r="F328" s="9" t="s">
        <v>938</v>
      </c>
      <c r="G328" s="2"/>
      <c r="H328" s="9" t="s">
        <v>1018</v>
      </c>
      <c r="I328" s="9" t="s">
        <v>1045</v>
      </c>
      <c r="J328" s="10" t="s">
        <v>43</v>
      </c>
      <c r="K328" s="11" t="s">
        <v>44</v>
      </c>
      <c r="L328" s="8"/>
      <c r="M328" s="8"/>
      <c r="N328" s="8"/>
      <c r="O328" s="8"/>
      <c r="P328" s="8"/>
      <c r="Q328" s="8"/>
      <c r="R328" s="12">
        <v>249221</v>
      </c>
      <c r="S328" s="12">
        <v>249221</v>
      </c>
      <c r="T328" s="8"/>
      <c r="U328" s="8"/>
      <c r="V328" s="12">
        <v>249221</v>
      </c>
      <c r="W328" s="21">
        <v>249221</v>
      </c>
      <c r="X328" s="23">
        <f t="shared" si="4"/>
        <v>249221</v>
      </c>
    </row>
    <row r="329" spans="1:24" ht="25.5" x14ac:dyDescent="0.25">
      <c r="A329" s="8"/>
      <c r="B329" s="9" t="s">
        <v>37</v>
      </c>
      <c r="C329" s="9" t="s">
        <v>1018</v>
      </c>
      <c r="D329" s="9" t="s">
        <v>1046</v>
      </c>
      <c r="E329" s="9" t="s">
        <v>1047</v>
      </c>
      <c r="F329" s="9" t="s">
        <v>938</v>
      </c>
      <c r="G329" s="2"/>
      <c r="H329" s="9" t="s">
        <v>1018</v>
      </c>
      <c r="I329" s="9" t="s">
        <v>1048</v>
      </c>
      <c r="J329" s="10" t="s">
        <v>43</v>
      </c>
      <c r="K329" s="11" t="s">
        <v>44</v>
      </c>
      <c r="L329" s="8"/>
      <c r="M329" s="8"/>
      <c r="N329" s="8"/>
      <c r="O329" s="8"/>
      <c r="P329" s="8"/>
      <c r="Q329" s="8"/>
      <c r="R329" s="12">
        <v>249221</v>
      </c>
      <c r="S329" s="12">
        <v>249221</v>
      </c>
      <c r="T329" s="8"/>
      <c r="U329" s="8"/>
      <c r="V329" s="12">
        <v>249221</v>
      </c>
      <c r="W329" s="21">
        <v>249221</v>
      </c>
      <c r="X329" s="23">
        <f t="shared" si="4"/>
        <v>249221</v>
      </c>
    </row>
    <row r="330" spans="1:24" ht="25.5" x14ac:dyDescent="0.25">
      <c r="A330" s="8"/>
      <c r="B330" s="9" t="s">
        <v>37</v>
      </c>
      <c r="C330" s="9" t="s">
        <v>1018</v>
      </c>
      <c r="D330" s="9" t="s">
        <v>1049</v>
      </c>
      <c r="E330" s="9" t="s">
        <v>1050</v>
      </c>
      <c r="F330" s="9" t="s">
        <v>938</v>
      </c>
      <c r="G330" s="2"/>
      <c r="H330" s="9" t="s">
        <v>1018</v>
      </c>
      <c r="I330" s="9" t="s">
        <v>1051</v>
      </c>
      <c r="J330" s="10" t="s">
        <v>43</v>
      </c>
      <c r="K330" s="11" t="s">
        <v>44</v>
      </c>
      <c r="L330" s="8"/>
      <c r="M330" s="8"/>
      <c r="N330" s="8"/>
      <c r="O330" s="8"/>
      <c r="P330" s="8"/>
      <c r="Q330" s="8"/>
      <c r="R330" s="12">
        <v>249221</v>
      </c>
      <c r="S330" s="12">
        <v>249221</v>
      </c>
      <c r="T330" s="8"/>
      <c r="U330" s="8"/>
      <c r="V330" s="12">
        <v>249221</v>
      </c>
      <c r="W330" s="21">
        <v>249221</v>
      </c>
      <c r="X330" s="23">
        <f t="shared" si="4"/>
        <v>249221</v>
      </c>
    </row>
    <row r="331" spans="1:24" ht="25.5" x14ac:dyDescent="0.25">
      <c r="A331" s="8"/>
      <c r="B331" s="9" t="s">
        <v>37</v>
      </c>
      <c r="C331" s="9" t="s">
        <v>1052</v>
      </c>
      <c r="D331" s="9" t="s">
        <v>1053</v>
      </c>
      <c r="E331" s="9" t="s">
        <v>1054</v>
      </c>
      <c r="F331" s="9" t="s">
        <v>1055</v>
      </c>
      <c r="G331" s="2"/>
      <c r="H331" s="9" t="s">
        <v>1055</v>
      </c>
      <c r="I331" s="9" t="s">
        <v>1056</v>
      </c>
      <c r="J331" s="10" t="s">
        <v>43</v>
      </c>
      <c r="K331" s="11" t="s">
        <v>44</v>
      </c>
      <c r="L331" s="8"/>
      <c r="M331" s="8"/>
      <c r="N331" s="8"/>
      <c r="O331" s="8"/>
      <c r="P331" s="8"/>
      <c r="Q331" s="8"/>
      <c r="R331" s="12">
        <v>249221</v>
      </c>
      <c r="S331" s="12">
        <v>249221</v>
      </c>
      <c r="T331" s="8"/>
      <c r="U331" s="8"/>
      <c r="V331" s="12">
        <v>249221</v>
      </c>
      <c r="W331" s="21">
        <v>249221</v>
      </c>
      <c r="X331" s="23">
        <f t="shared" si="4"/>
        <v>249221</v>
      </c>
    </row>
    <row r="332" spans="1:24" ht="25.5" x14ac:dyDescent="0.25">
      <c r="A332" s="8"/>
      <c r="B332" s="9" t="s">
        <v>37</v>
      </c>
      <c r="C332" s="9" t="s">
        <v>1057</v>
      </c>
      <c r="D332" s="9" t="s">
        <v>1058</v>
      </c>
      <c r="E332" s="9" t="s">
        <v>1059</v>
      </c>
      <c r="F332" s="9" t="s">
        <v>1060</v>
      </c>
      <c r="G332" s="2"/>
      <c r="H332" s="9" t="s">
        <v>1060</v>
      </c>
      <c r="I332" s="9" t="s">
        <v>1061</v>
      </c>
      <c r="J332" s="10" t="s">
        <v>43</v>
      </c>
      <c r="K332" s="11" t="s">
        <v>44</v>
      </c>
      <c r="L332" s="8"/>
      <c r="M332" s="8"/>
      <c r="N332" s="8"/>
      <c r="O332" s="8"/>
      <c r="P332" s="8"/>
      <c r="Q332" s="8"/>
      <c r="R332" s="12">
        <v>249221</v>
      </c>
      <c r="S332" s="12">
        <v>249221</v>
      </c>
      <c r="T332" s="8"/>
      <c r="U332" s="8"/>
      <c r="V332" s="12">
        <v>249221</v>
      </c>
      <c r="W332" s="21">
        <v>249221</v>
      </c>
      <c r="X332" s="23">
        <f t="shared" si="4"/>
        <v>249221</v>
      </c>
    </row>
    <row r="333" spans="1:24" ht="25.5" x14ac:dyDescent="0.25">
      <c r="A333" s="8"/>
      <c r="B333" s="9" t="s">
        <v>37</v>
      </c>
      <c r="C333" s="9" t="s">
        <v>1057</v>
      </c>
      <c r="D333" s="9" t="s">
        <v>1062</v>
      </c>
      <c r="E333" s="9" t="s">
        <v>1063</v>
      </c>
      <c r="F333" s="9" t="s">
        <v>1060</v>
      </c>
      <c r="G333" s="2"/>
      <c r="H333" s="9" t="s">
        <v>1060</v>
      </c>
      <c r="I333" s="9" t="s">
        <v>1064</v>
      </c>
      <c r="J333" s="10" t="s">
        <v>43</v>
      </c>
      <c r="K333" s="11" t="s">
        <v>44</v>
      </c>
      <c r="L333" s="8"/>
      <c r="M333" s="8"/>
      <c r="N333" s="8"/>
      <c r="O333" s="8"/>
      <c r="P333" s="8"/>
      <c r="Q333" s="8"/>
      <c r="R333" s="12">
        <v>199377</v>
      </c>
      <c r="S333" s="12">
        <v>199377</v>
      </c>
      <c r="T333" s="8"/>
      <c r="U333" s="8"/>
      <c r="V333" s="12">
        <v>199377</v>
      </c>
      <c r="W333" s="21">
        <v>199377</v>
      </c>
      <c r="X333" s="23">
        <f t="shared" si="4"/>
        <v>199377</v>
      </c>
    </row>
    <row r="334" spans="1:24" ht="25.5" x14ac:dyDescent="0.25">
      <c r="A334" s="8"/>
      <c r="B334" s="9" t="s">
        <v>37</v>
      </c>
      <c r="C334" s="9" t="s">
        <v>1065</v>
      </c>
      <c r="D334" s="9" t="s">
        <v>1066</v>
      </c>
      <c r="E334" s="9" t="s">
        <v>1067</v>
      </c>
      <c r="F334" s="9" t="s">
        <v>1060</v>
      </c>
      <c r="G334" s="2"/>
      <c r="H334" s="9" t="s">
        <v>1060</v>
      </c>
      <c r="I334" s="9" t="s">
        <v>1068</v>
      </c>
      <c r="J334" s="10" t="s">
        <v>43</v>
      </c>
      <c r="K334" s="11" t="s">
        <v>44</v>
      </c>
      <c r="L334" s="8"/>
      <c r="M334" s="8"/>
      <c r="N334" s="8"/>
      <c r="O334" s="8"/>
      <c r="P334" s="8"/>
      <c r="Q334" s="8"/>
      <c r="R334" s="12">
        <v>199377</v>
      </c>
      <c r="S334" s="12">
        <v>199377</v>
      </c>
      <c r="T334" s="8"/>
      <c r="U334" s="8"/>
      <c r="V334" s="12">
        <v>199377</v>
      </c>
      <c r="W334" s="21">
        <v>199377</v>
      </c>
      <c r="X334" s="23">
        <f t="shared" si="4"/>
        <v>199377</v>
      </c>
    </row>
    <row r="335" spans="1:24" ht="25.5" x14ac:dyDescent="0.25">
      <c r="A335" s="8"/>
      <c r="B335" s="9" t="s">
        <v>37</v>
      </c>
      <c r="C335" s="9" t="s">
        <v>1065</v>
      </c>
      <c r="D335" s="9" t="s">
        <v>1069</v>
      </c>
      <c r="E335" s="9" t="s">
        <v>1070</v>
      </c>
      <c r="F335" s="9" t="s">
        <v>1057</v>
      </c>
      <c r="G335" s="2"/>
      <c r="H335" s="9" t="s">
        <v>1057</v>
      </c>
      <c r="I335" s="9" t="s">
        <v>1071</v>
      </c>
      <c r="J335" s="10" t="s">
        <v>43</v>
      </c>
      <c r="K335" s="11" t="s">
        <v>44</v>
      </c>
      <c r="L335" s="8"/>
      <c r="M335" s="8"/>
      <c r="N335" s="8"/>
      <c r="O335" s="8"/>
      <c r="P335" s="8"/>
      <c r="Q335" s="8"/>
      <c r="R335" s="12">
        <v>249221</v>
      </c>
      <c r="S335" s="12">
        <v>249221</v>
      </c>
      <c r="T335" s="8"/>
      <c r="U335" s="8"/>
      <c r="V335" s="12">
        <v>249221</v>
      </c>
      <c r="W335" s="21">
        <v>249221</v>
      </c>
      <c r="X335" s="23">
        <f t="shared" si="4"/>
        <v>249221</v>
      </c>
    </row>
    <row r="336" spans="1:24" ht="25.5" x14ac:dyDescent="0.25">
      <c r="A336" s="8"/>
      <c r="B336" s="9" t="s">
        <v>37</v>
      </c>
      <c r="C336" s="9" t="s">
        <v>1065</v>
      </c>
      <c r="D336" s="9" t="s">
        <v>1072</v>
      </c>
      <c r="E336" s="9" t="s">
        <v>1073</v>
      </c>
      <c r="F336" s="9" t="s">
        <v>1057</v>
      </c>
      <c r="G336" s="2"/>
      <c r="H336" s="9" t="s">
        <v>1057</v>
      </c>
      <c r="I336" s="9" t="s">
        <v>1074</v>
      </c>
      <c r="J336" s="10" t="s">
        <v>43</v>
      </c>
      <c r="K336" s="11" t="s">
        <v>44</v>
      </c>
      <c r="L336" s="8"/>
      <c r="M336" s="8"/>
      <c r="N336" s="8"/>
      <c r="O336" s="8"/>
      <c r="P336" s="8"/>
      <c r="Q336" s="8"/>
      <c r="R336" s="12">
        <v>199377</v>
      </c>
      <c r="S336" s="12">
        <v>199377</v>
      </c>
      <c r="T336" s="8"/>
      <c r="U336" s="8"/>
      <c r="V336" s="12">
        <v>199377</v>
      </c>
      <c r="W336" s="21">
        <v>199377</v>
      </c>
      <c r="X336" s="23">
        <f t="shared" ref="X336:X364" si="5">W336-U336</f>
        <v>199377</v>
      </c>
    </row>
    <row r="337" spans="1:24" ht="25.5" x14ac:dyDescent="0.25">
      <c r="A337" s="8"/>
      <c r="B337" s="9" t="s">
        <v>37</v>
      </c>
      <c r="C337" s="9" t="s">
        <v>1065</v>
      </c>
      <c r="D337" s="9" t="s">
        <v>1075</v>
      </c>
      <c r="E337" s="9" t="s">
        <v>1076</v>
      </c>
      <c r="F337" s="9" t="s">
        <v>1057</v>
      </c>
      <c r="G337" s="2"/>
      <c r="H337" s="9" t="s">
        <v>1057</v>
      </c>
      <c r="I337" s="9" t="s">
        <v>1077</v>
      </c>
      <c r="J337" s="10" t="s">
        <v>43</v>
      </c>
      <c r="K337" s="11" t="s">
        <v>44</v>
      </c>
      <c r="L337" s="8"/>
      <c r="M337" s="8"/>
      <c r="N337" s="8"/>
      <c r="O337" s="8"/>
      <c r="P337" s="8"/>
      <c r="Q337" s="8"/>
      <c r="R337" s="12">
        <v>199377</v>
      </c>
      <c r="S337" s="12">
        <v>199377</v>
      </c>
      <c r="T337" s="8"/>
      <c r="U337" s="8"/>
      <c r="V337" s="12">
        <v>199377</v>
      </c>
      <c r="W337" s="21">
        <v>199377</v>
      </c>
      <c r="X337" s="23">
        <f t="shared" si="5"/>
        <v>199377</v>
      </c>
    </row>
    <row r="338" spans="1:24" ht="25.5" x14ac:dyDescent="0.25">
      <c r="A338" s="8"/>
      <c r="B338" s="9" t="s">
        <v>37</v>
      </c>
      <c r="C338" s="9" t="s">
        <v>1078</v>
      </c>
      <c r="D338" s="9" t="s">
        <v>1079</v>
      </c>
      <c r="E338" s="9" t="s">
        <v>1080</v>
      </c>
      <c r="F338" s="9" t="s">
        <v>1057</v>
      </c>
      <c r="G338" s="2"/>
      <c r="H338" s="9" t="s">
        <v>1057</v>
      </c>
      <c r="I338" s="9" t="s">
        <v>1081</v>
      </c>
      <c r="J338" s="10" t="s">
        <v>43</v>
      </c>
      <c r="K338" s="11" t="s">
        <v>44</v>
      </c>
      <c r="L338" s="8"/>
      <c r="M338" s="8"/>
      <c r="N338" s="8"/>
      <c r="O338" s="8"/>
      <c r="P338" s="8"/>
      <c r="Q338" s="8"/>
      <c r="R338" s="12">
        <v>199377</v>
      </c>
      <c r="S338" s="12">
        <v>199377</v>
      </c>
      <c r="T338" s="8"/>
      <c r="U338" s="8"/>
      <c r="V338" s="12">
        <v>199377</v>
      </c>
      <c r="W338" s="21">
        <v>199377</v>
      </c>
      <c r="X338" s="23">
        <f t="shared" si="5"/>
        <v>199377</v>
      </c>
    </row>
    <row r="339" spans="1:24" ht="25.5" x14ac:dyDescent="0.25">
      <c r="A339" s="8"/>
      <c r="B339" s="9" t="s">
        <v>37</v>
      </c>
      <c r="C339" s="9" t="s">
        <v>1078</v>
      </c>
      <c r="D339" s="9" t="s">
        <v>1082</v>
      </c>
      <c r="E339" s="9" t="s">
        <v>1083</v>
      </c>
      <c r="F339" s="9" t="s">
        <v>1065</v>
      </c>
      <c r="G339" s="2"/>
      <c r="H339" s="9" t="s">
        <v>1065</v>
      </c>
      <c r="I339" s="9" t="s">
        <v>1084</v>
      </c>
      <c r="J339" s="10" t="s">
        <v>43</v>
      </c>
      <c r="K339" s="11" t="s">
        <v>44</v>
      </c>
      <c r="L339" s="8"/>
      <c r="M339" s="8"/>
      <c r="N339" s="8"/>
      <c r="O339" s="8"/>
      <c r="P339" s="8"/>
      <c r="Q339" s="8"/>
      <c r="R339" s="12">
        <v>199377</v>
      </c>
      <c r="S339" s="12">
        <v>199377</v>
      </c>
      <c r="T339" s="8"/>
      <c r="U339" s="8"/>
      <c r="V339" s="12">
        <v>199377</v>
      </c>
      <c r="W339" s="21">
        <v>199377</v>
      </c>
      <c r="X339" s="23">
        <f t="shared" si="5"/>
        <v>199377</v>
      </c>
    </row>
    <row r="340" spans="1:24" ht="25.5" x14ac:dyDescent="0.25">
      <c r="A340" s="8"/>
      <c r="B340" s="9" t="s">
        <v>37</v>
      </c>
      <c r="C340" s="9" t="s">
        <v>1078</v>
      </c>
      <c r="D340" s="9" t="s">
        <v>1085</v>
      </c>
      <c r="E340" s="9" t="s">
        <v>1086</v>
      </c>
      <c r="F340" s="9" t="s">
        <v>1065</v>
      </c>
      <c r="G340" s="2"/>
      <c r="H340" s="9" t="s">
        <v>1065</v>
      </c>
      <c r="I340" s="9" t="s">
        <v>1087</v>
      </c>
      <c r="J340" s="10" t="s">
        <v>43</v>
      </c>
      <c r="K340" s="11" t="s">
        <v>44</v>
      </c>
      <c r="L340" s="8"/>
      <c r="M340" s="8"/>
      <c r="N340" s="8"/>
      <c r="O340" s="8"/>
      <c r="P340" s="8"/>
      <c r="Q340" s="8"/>
      <c r="R340" s="12">
        <v>199377</v>
      </c>
      <c r="S340" s="12">
        <v>199377</v>
      </c>
      <c r="T340" s="8"/>
      <c r="U340" s="8"/>
      <c r="V340" s="12">
        <v>199377</v>
      </c>
      <c r="W340" s="21">
        <v>199377</v>
      </c>
      <c r="X340" s="23">
        <f t="shared" si="5"/>
        <v>199377</v>
      </c>
    </row>
    <row r="341" spans="1:24" ht="25.5" x14ac:dyDescent="0.25">
      <c r="A341" s="8"/>
      <c r="B341" s="9" t="s">
        <v>37</v>
      </c>
      <c r="C341" s="9" t="s">
        <v>1088</v>
      </c>
      <c r="D341" s="9" t="s">
        <v>1089</v>
      </c>
      <c r="E341" s="9" t="s">
        <v>1090</v>
      </c>
      <c r="F341" s="9" t="s">
        <v>1065</v>
      </c>
      <c r="G341" s="2"/>
      <c r="H341" s="9" t="s">
        <v>1065</v>
      </c>
      <c r="I341" s="9" t="s">
        <v>1091</v>
      </c>
      <c r="J341" s="10" t="s">
        <v>43</v>
      </c>
      <c r="K341" s="11" t="s">
        <v>44</v>
      </c>
      <c r="L341" s="8"/>
      <c r="M341" s="8"/>
      <c r="N341" s="8"/>
      <c r="O341" s="8"/>
      <c r="P341" s="8"/>
      <c r="Q341" s="8"/>
      <c r="R341" s="12">
        <v>299065</v>
      </c>
      <c r="S341" s="12">
        <v>299065</v>
      </c>
      <c r="T341" s="8"/>
      <c r="U341" s="8"/>
      <c r="V341" s="12">
        <v>299065</v>
      </c>
      <c r="W341" s="21">
        <v>299065</v>
      </c>
      <c r="X341" s="23">
        <f t="shared" si="5"/>
        <v>299065</v>
      </c>
    </row>
    <row r="342" spans="1:24" ht="25.5" x14ac:dyDescent="0.25">
      <c r="A342" s="8"/>
      <c r="B342" s="9" t="s">
        <v>37</v>
      </c>
      <c r="C342" s="9" t="s">
        <v>1088</v>
      </c>
      <c r="D342" s="9" t="s">
        <v>1092</v>
      </c>
      <c r="E342" s="9" t="s">
        <v>1093</v>
      </c>
      <c r="F342" s="9" t="s">
        <v>1078</v>
      </c>
      <c r="G342" s="2"/>
      <c r="H342" s="9" t="s">
        <v>1088</v>
      </c>
      <c r="I342" s="9" t="s">
        <v>1094</v>
      </c>
      <c r="J342" s="10" t="s">
        <v>43</v>
      </c>
      <c r="K342" s="11" t="s">
        <v>44</v>
      </c>
      <c r="L342" s="8"/>
      <c r="M342" s="8"/>
      <c r="N342" s="8"/>
      <c r="O342" s="8"/>
      <c r="P342" s="8"/>
      <c r="Q342" s="8"/>
      <c r="R342" s="12">
        <v>249221</v>
      </c>
      <c r="S342" s="12">
        <v>249221</v>
      </c>
      <c r="T342" s="8"/>
      <c r="U342" s="8"/>
      <c r="V342" s="12">
        <v>249221</v>
      </c>
      <c r="W342" s="21">
        <v>249221</v>
      </c>
      <c r="X342" s="23">
        <f t="shared" si="5"/>
        <v>249221</v>
      </c>
    </row>
    <row r="343" spans="1:24" ht="25.5" x14ac:dyDescent="0.25">
      <c r="A343" s="8"/>
      <c r="B343" s="9" t="s">
        <v>37</v>
      </c>
      <c r="C343" s="9" t="s">
        <v>1088</v>
      </c>
      <c r="D343" s="9" t="s">
        <v>1095</v>
      </c>
      <c r="E343" s="9" t="s">
        <v>1096</v>
      </c>
      <c r="F343" s="9" t="s">
        <v>1078</v>
      </c>
      <c r="G343" s="2"/>
      <c r="H343" s="9" t="s">
        <v>1088</v>
      </c>
      <c r="I343" s="9" t="s">
        <v>1097</v>
      </c>
      <c r="J343" s="10" t="s">
        <v>43</v>
      </c>
      <c r="K343" s="11" t="s">
        <v>44</v>
      </c>
      <c r="L343" s="8"/>
      <c r="M343" s="8"/>
      <c r="N343" s="8"/>
      <c r="O343" s="8"/>
      <c r="P343" s="8"/>
      <c r="Q343" s="8"/>
      <c r="R343" s="12">
        <v>199377</v>
      </c>
      <c r="S343" s="12">
        <v>199377</v>
      </c>
      <c r="T343" s="8"/>
      <c r="U343" s="8"/>
      <c r="V343" s="12">
        <v>199377</v>
      </c>
      <c r="W343" s="21">
        <v>199377</v>
      </c>
      <c r="X343" s="23">
        <f t="shared" si="5"/>
        <v>199377</v>
      </c>
    </row>
    <row r="344" spans="1:24" ht="25.5" x14ac:dyDescent="0.25">
      <c r="A344" s="8"/>
      <c r="B344" s="9" t="s">
        <v>37</v>
      </c>
      <c r="C344" s="9" t="s">
        <v>1098</v>
      </c>
      <c r="D344" s="9" t="s">
        <v>1099</v>
      </c>
      <c r="E344" s="9" t="s">
        <v>1100</v>
      </c>
      <c r="F344" s="9" t="s">
        <v>1078</v>
      </c>
      <c r="G344" s="2"/>
      <c r="H344" s="9" t="s">
        <v>1088</v>
      </c>
      <c r="I344" s="9" t="s">
        <v>1101</v>
      </c>
      <c r="J344" s="10" t="s">
        <v>43</v>
      </c>
      <c r="K344" s="11" t="s">
        <v>44</v>
      </c>
      <c r="L344" s="8"/>
      <c r="M344" s="8"/>
      <c r="N344" s="8"/>
      <c r="O344" s="8"/>
      <c r="P344" s="8"/>
      <c r="Q344" s="8"/>
      <c r="R344" s="12">
        <v>199377</v>
      </c>
      <c r="S344" s="12">
        <v>199377</v>
      </c>
      <c r="T344" s="8"/>
      <c r="U344" s="8"/>
      <c r="V344" s="12">
        <v>199377</v>
      </c>
      <c r="W344" s="21">
        <v>199377</v>
      </c>
      <c r="X344" s="23">
        <f t="shared" si="5"/>
        <v>199377</v>
      </c>
    </row>
    <row r="345" spans="1:24" ht="25.5" x14ac:dyDescent="0.25">
      <c r="A345" s="8"/>
      <c r="B345" s="9" t="s">
        <v>37</v>
      </c>
      <c r="C345" s="9" t="s">
        <v>1098</v>
      </c>
      <c r="D345" s="9" t="s">
        <v>1102</v>
      </c>
      <c r="E345" s="9" t="s">
        <v>1103</v>
      </c>
      <c r="F345" s="9" t="s">
        <v>1078</v>
      </c>
      <c r="G345" s="2"/>
      <c r="H345" s="9" t="s">
        <v>1088</v>
      </c>
      <c r="I345" s="9" t="s">
        <v>1104</v>
      </c>
      <c r="J345" s="10" t="s">
        <v>43</v>
      </c>
      <c r="K345" s="11" t="s">
        <v>44</v>
      </c>
      <c r="L345" s="8"/>
      <c r="M345" s="8"/>
      <c r="N345" s="8"/>
      <c r="O345" s="8"/>
      <c r="P345" s="8"/>
      <c r="Q345" s="8"/>
      <c r="R345" s="12">
        <v>299065</v>
      </c>
      <c r="S345" s="12">
        <v>299065</v>
      </c>
      <c r="T345" s="8"/>
      <c r="U345" s="8"/>
      <c r="V345" s="12">
        <v>299065</v>
      </c>
      <c r="W345" s="21">
        <v>299065</v>
      </c>
      <c r="X345" s="23">
        <f t="shared" si="5"/>
        <v>299065</v>
      </c>
    </row>
    <row r="346" spans="1:24" ht="25.5" x14ac:dyDescent="0.25">
      <c r="A346" s="8"/>
      <c r="B346" s="9" t="s">
        <v>37</v>
      </c>
      <c r="C346" s="9" t="s">
        <v>1098</v>
      </c>
      <c r="D346" s="9" t="s">
        <v>1105</v>
      </c>
      <c r="E346" s="9" t="s">
        <v>1106</v>
      </c>
      <c r="F346" s="9" t="s">
        <v>1098</v>
      </c>
      <c r="G346" s="2"/>
      <c r="H346" s="9" t="s">
        <v>1098</v>
      </c>
      <c r="I346" s="9" t="s">
        <v>1107</v>
      </c>
      <c r="J346" s="10" t="s">
        <v>43</v>
      </c>
      <c r="K346" s="11" t="s">
        <v>44</v>
      </c>
      <c r="L346" s="8"/>
      <c r="M346" s="8"/>
      <c r="N346" s="8"/>
      <c r="O346" s="8"/>
      <c r="P346" s="12">
        <v>202944</v>
      </c>
      <c r="Q346" s="12">
        <v>202944</v>
      </c>
      <c r="R346" s="8"/>
      <c r="S346" s="8"/>
      <c r="T346" s="12">
        <v>202944</v>
      </c>
      <c r="U346" s="12">
        <v>202944</v>
      </c>
      <c r="V346" s="8"/>
      <c r="W346" s="22"/>
      <c r="X346" s="23">
        <f t="shared" si="5"/>
        <v>-202944</v>
      </c>
    </row>
    <row r="347" spans="1:24" ht="25.5" x14ac:dyDescent="0.25">
      <c r="A347" s="8"/>
      <c r="B347" s="9" t="s">
        <v>37</v>
      </c>
      <c r="C347" s="9" t="s">
        <v>1108</v>
      </c>
      <c r="D347" s="9" t="s">
        <v>1109</v>
      </c>
      <c r="E347" s="9" t="s">
        <v>1110</v>
      </c>
      <c r="F347" s="9" t="s">
        <v>1078</v>
      </c>
      <c r="G347" s="2"/>
      <c r="H347" s="9" t="s">
        <v>1078</v>
      </c>
      <c r="I347" s="9" t="s">
        <v>1111</v>
      </c>
      <c r="J347" s="10" t="s">
        <v>43</v>
      </c>
      <c r="K347" s="11" t="s">
        <v>44</v>
      </c>
      <c r="L347" s="8"/>
      <c r="M347" s="8"/>
      <c r="N347" s="8"/>
      <c r="O347" s="8"/>
      <c r="P347" s="8"/>
      <c r="Q347" s="8"/>
      <c r="R347" s="12">
        <v>249221</v>
      </c>
      <c r="S347" s="12">
        <v>249221</v>
      </c>
      <c r="T347" s="8"/>
      <c r="U347" s="8"/>
      <c r="V347" s="12">
        <v>249221</v>
      </c>
      <c r="W347" s="21">
        <v>249221</v>
      </c>
      <c r="X347" s="23">
        <f t="shared" si="5"/>
        <v>249221</v>
      </c>
    </row>
    <row r="348" spans="1:24" ht="25.5" x14ac:dyDescent="0.25">
      <c r="A348" s="8"/>
      <c r="B348" s="9" t="s">
        <v>37</v>
      </c>
      <c r="C348" s="9" t="s">
        <v>1108</v>
      </c>
      <c r="D348" s="9" t="s">
        <v>1112</v>
      </c>
      <c r="E348" s="9" t="s">
        <v>1113</v>
      </c>
      <c r="F348" s="9" t="s">
        <v>1078</v>
      </c>
      <c r="G348" s="2"/>
      <c r="H348" s="9" t="s">
        <v>1078</v>
      </c>
      <c r="I348" s="9" t="s">
        <v>1114</v>
      </c>
      <c r="J348" s="10" t="s">
        <v>43</v>
      </c>
      <c r="K348" s="11" t="s">
        <v>44</v>
      </c>
      <c r="L348" s="8"/>
      <c r="M348" s="8"/>
      <c r="N348" s="8"/>
      <c r="O348" s="8"/>
      <c r="P348" s="8"/>
      <c r="Q348" s="8"/>
      <c r="R348" s="12">
        <v>249221</v>
      </c>
      <c r="S348" s="12">
        <v>249221</v>
      </c>
      <c r="T348" s="8"/>
      <c r="U348" s="8"/>
      <c r="V348" s="12">
        <v>249221</v>
      </c>
      <c r="W348" s="21">
        <v>249221</v>
      </c>
      <c r="X348" s="23">
        <f t="shared" si="5"/>
        <v>249221</v>
      </c>
    </row>
    <row r="349" spans="1:24" ht="25.5" x14ac:dyDescent="0.25">
      <c r="A349" s="8"/>
      <c r="B349" s="9" t="s">
        <v>37</v>
      </c>
      <c r="C349" s="9" t="s">
        <v>1108</v>
      </c>
      <c r="D349" s="9" t="s">
        <v>1115</v>
      </c>
      <c r="E349" s="9" t="s">
        <v>1116</v>
      </c>
      <c r="F349" s="9" t="s">
        <v>1088</v>
      </c>
      <c r="G349" s="2"/>
      <c r="H349" s="9" t="s">
        <v>1088</v>
      </c>
      <c r="I349" s="9" t="s">
        <v>1117</v>
      </c>
      <c r="J349" s="10" t="s">
        <v>43</v>
      </c>
      <c r="K349" s="11" t="s">
        <v>44</v>
      </c>
      <c r="L349" s="8"/>
      <c r="M349" s="8"/>
      <c r="N349" s="8"/>
      <c r="O349" s="8"/>
      <c r="P349" s="8"/>
      <c r="Q349" s="8"/>
      <c r="R349" s="12">
        <v>249221</v>
      </c>
      <c r="S349" s="12">
        <v>249221</v>
      </c>
      <c r="T349" s="8"/>
      <c r="U349" s="8"/>
      <c r="V349" s="12">
        <v>249221</v>
      </c>
      <c r="W349" s="21">
        <v>249221</v>
      </c>
      <c r="X349" s="23">
        <f t="shared" si="5"/>
        <v>249221</v>
      </c>
    </row>
    <row r="350" spans="1:24" ht="25.5" x14ac:dyDescent="0.25">
      <c r="A350" s="8"/>
      <c r="B350" s="9" t="s">
        <v>37</v>
      </c>
      <c r="C350" s="9" t="s">
        <v>1118</v>
      </c>
      <c r="D350" s="9" t="s">
        <v>1119</v>
      </c>
      <c r="E350" s="9" t="s">
        <v>1120</v>
      </c>
      <c r="F350" s="9" t="s">
        <v>1118</v>
      </c>
      <c r="G350" s="2"/>
      <c r="H350" s="9" t="s">
        <v>1118</v>
      </c>
      <c r="I350" s="9" t="s">
        <v>1121</v>
      </c>
      <c r="J350" s="10" t="s">
        <v>43</v>
      </c>
      <c r="K350" s="11" t="s">
        <v>44</v>
      </c>
      <c r="L350" s="8"/>
      <c r="M350" s="8"/>
      <c r="N350" s="8"/>
      <c r="O350" s="8"/>
      <c r="P350" s="12">
        <v>24922</v>
      </c>
      <c r="Q350" s="12">
        <v>24922</v>
      </c>
      <c r="R350" s="8"/>
      <c r="S350" s="8"/>
      <c r="T350" s="12">
        <v>24922</v>
      </c>
      <c r="U350" s="12">
        <v>24922</v>
      </c>
      <c r="V350" s="8"/>
      <c r="W350" s="22"/>
      <c r="X350" s="23">
        <f t="shared" si="5"/>
        <v>-24922</v>
      </c>
    </row>
    <row r="351" spans="1:24" ht="25.5" x14ac:dyDescent="0.25">
      <c r="A351" s="8"/>
      <c r="B351" s="9" t="s">
        <v>37</v>
      </c>
      <c r="C351" s="9" t="s">
        <v>1122</v>
      </c>
      <c r="D351" s="9" t="s">
        <v>1123</v>
      </c>
      <c r="E351" s="9" t="s">
        <v>1124</v>
      </c>
      <c r="F351" s="9" t="s">
        <v>1078</v>
      </c>
      <c r="G351" s="2"/>
      <c r="H351" s="9" t="s">
        <v>1078</v>
      </c>
      <c r="I351" s="9" t="s">
        <v>1125</v>
      </c>
      <c r="J351" s="10" t="s">
        <v>43</v>
      </c>
      <c r="K351" s="11" t="s">
        <v>44</v>
      </c>
      <c r="L351" s="8"/>
      <c r="M351" s="8"/>
      <c r="N351" s="8"/>
      <c r="O351" s="8"/>
      <c r="P351" s="8"/>
      <c r="Q351" s="8"/>
      <c r="R351" s="12">
        <v>498442</v>
      </c>
      <c r="S351" s="12">
        <v>498442</v>
      </c>
      <c r="T351" s="8"/>
      <c r="U351" s="8"/>
      <c r="V351" s="12">
        <v>498442</v>
      </c>
      <c r="W351" s="21">
        <v>498442</v>
      </c>
      <c r="X351" s="23">
        <f t="shared" si="5"/>
        <v>498442</v>
      </c>
    </row>
    <row r="352" spans="1:24" ht="25.5" x14ac:dyDescent="0.25">
      <c r="A352" s="8"/>
      <c r="B352" s="9" t="s">
        <v>37</v>
      </c>
      <c r="C352" s="9" t="s">
        <v>1126</v>
      </c>
      <c r="D352" s="9" t="s">
        <v>1127</v>
      </c>
      <c r="E352" s="9" t="s">
        <v>1128</v>
      </c>
      <c r="F352" s="9" t="s">
        <v>1118</v>
      </c>
      <c r="G352" s="2"/>
      <c r="H352" s="9" t="s">
        <v>1118</v>
      </c>
      <c r="I352" s="9" t="s">
        <v>1129</v>
      </c>
      <c r="J352" s="10" t="s">
        <v>43</v>
      </c>
      <c r="K352" s="11" t="s">
        <v>44</v>
      </c>
      <c r="L352" s="8"/>
      <c r="M352" s="8"/>
      <c r="N352" s="8"/>
      <c r="O352" s="8"/>
      <c r="P352" s="8"/>
      <c r="Q352" s="8"/>
      <c r="R352" s="12">
        <v>249221</v>
      </c>
      <c r="S352" s="12">
        <v>249221</v>
      </c>
      <c r="T352" s="8"/>
      <c r="U352" s="8"/>
      <c r="V352" s="12">
        <v>249221</v>
      </c>
      <c r="W352" s="21">
        <v>249221</v>
      </c>
      <c r="X352" s="23">
        <f t="shared" si="5"/>
        <v>249221</v>
      </c>
    </row>
    <row r="353" spans="1:24" ht="25.5" x14ac:dyDescent="0.25">
      <c r="A353" s="8"/>
      <c r="B353" s="9" t="s">
        <v>37</v>
      </c>
      <c r="C353" s="9" t="s">
        <v>1126</v>
      </c>
      <c r="D353" s="9" t="s">
        <v>1130</v>
      </c>
      <c r="E353" s="9" t="s">
        <v>1131</v>
      </c>
      <c r="F353" s="9" t="s">
        <v>1132</v>
      </c>
      <c r="G353" s="2"/>
      <c r="H353" s="9" t="s">
        <v>1132</v>
      </c>
      <c r="I353" s="9" t="s">
        <v>1133</v>
      </c>
      <c r="J353" s="10" t="s">
        <v>43</v>
      </c>
      <c r="K353" s="11" t="s">
        <v>44</v>
      </c>
      <c r="L353" s="8"/>
      <c r="M353" s="8"/>
      <c r="N353" s="8"/>
      <c r="O353" s="8"/>
      <c r="P353" s="8"/>
      <c r="Q353" s="8"/>
      <c r="R353" s="12">
        <v>249221</v>
      </c>
      <c r="S353" s="12">
        <v>249221</v>
      </c>
      <c r="T353" s="8"/>
      <c r="U353" s="8"/>
      <c r="V353" s="12">
        <v>249221</v>
      </c>
      <c r="W353" s="21">
        <v>249221</v>
      </c>
      <c r="X353" s="23">
        <f t="shared" si="5"/>
        <v>249221</v>
      </c>
    </row>
    <row r="354" spans="1:24" ht="25.5" x14ac:dyDescent="0.25">
      <c r="A354" s="8"/>
      <c r="B354" s="9" t="s">
        <v>37</v>
      </c>
      <c r="C354" s="9" t="s">
        <v>1126</v>
      </c>
      <c r="D354" s="9" t="s">
        <v>1134</v>
      </c>
      <c r="E354" s="9" t="s">
        <v>1135</v>
      </c>
      <c r="F354" s="9" t="s">
        <v>1126</v>
      </c>
      <c r="G354" s="2"/>
      <c r="H354" s="9" t="s">
        <v>1126</v>
      </c>
      <c r="I354" s="9" t="s">
        <v>1136</v>
      </c>
      <c r="J354" s="10" t="s">
        <v>43</v>
      </c>
      <c r="K354" s="11" t="s">
        <v>310</v>
      </c>
      <c r="L354" s="8"/>
      <c r="M354" s="8"/>
      <c r="N354" s="8"/>
      <c r="O354" s="8"/>
      <c r="P354" s="12">
        <v>348909</v>
      </c>
      <c r="Q354" s="12">
        <v>348909</v>
      </c>
      <c r="R354" s="8"/>
      <c r="S354" s="8"/>
      <c r="T354" s="12">
        <v>348909</v>
      </c>
      <c r="U354" s="12">
        <v>348909</v>
      </c>
      <c r="V354" s="8"/>
      <c r="W354" s="22"/>
      <c r="X354" s="23">
        <f t="shared" si="5"/>
        <v>-348909</v>
      </c>
    </row>
    <row r="355" spans="1:24" ht="25.5" x14ac:dyDescent="0.25">
      <c r="A355" s="8"/>
      <c r="B355" s="9" t="s">
        <v>37</v>
      </c>
      <c r="C355" s="9" t="s">
        <v>1137</v>
      </c>
      <c r="D355" s="9" t="s">
        <v>1138</v>
      </c>
      <c r="E355" s="9" t="s">
        <v>1139</v>
      </c>
      <c r="F355" s="9" t="s">
        <v>1126</v>
      </c>
      <c r="G355" s="2"/>
      <c r="H355" s="9" t="s">
        <v>1140</v>
      </c>
      <c r="I355" s="9" t="s">
        <v>1141</v>
      </c>
      <c r="J355" s="10" t="s">
        <v>43</v>
      </c>
      <c r="K355" s="11" t="s">
        <v>44</v>
      </c>
      <c r="L355" s="8"/>
      <c r="M355" s="8"/>
      <c r="N355" s="8"/>
      <c r="O355" s="8"/>
      <c r="P355" s="8"/>
      <c r="Q355" s="8"/>
      <c r="R355" s="12">
        <v>249221</v>
      </c>
      <c r="S355" s="12">
        <v>249221</v>
      </c>
      <c r="T355" s="8"/>
      <c r="U355" s="8"/>
      <c r="V355" s="12">
        <v>249221</v>
      </c>
      <c r="W355" s="21">
        <v>249221</v>
      </c>
      <c r="X355" s="23">
        <f t="shared" si="5"/>
        <v>249221</v>
      </c>
    </row>
    <row r="356" spans="1:24" ht="25.5" x14ac:dyDescent="0.25">
      <c r="A356" s="8"/>
      <c r="B356" s="9" t="s">
        <v>37</v>
      </c>
      <c r="C356" s="9" t="s">
        <v>1137</v>
      </c>
      <c r="D356" s="9" t="s">
        <v>1142</v>
      </c>
      <c r="E356" s="9" t="s">
        <v>1143</v>
      </c>
      <c r="F356" s="9" t="s">
        <v>1132</v>
      </c>
      <c r="G356" s="2"/>
      <c r="H356" s="9" t="s">
        <v>1132</v>
      </c>
      <c r="I356" s="9" t="s">
        <v>1144</v>
      </c>
      <c r="J356" s="10" t="s">
        <v>43</v>
      </c>
      <c r="K356" s="11" t="s">
        <v>44</v>
      </c>
      <c r="L356" s="8"/>
      <c r="M356" s="8"/>
      <c r="N356" s="8"/>
      <c r="O356" s="8"/>
      <c r="P356" s="8"/>
      <c r="Q356" s="8"/>
      <c r="R356" s="12">
        <v>249221</v>
      </c>
      <c r="S356" s="12">
        <v>249221</v>
      </c>
      <c r="T356" s="8"/>
      <c r="U356" s="8"/>
      <c r="V356" s="12">
        <v>249221</v>
      </c>
      <c r="W356" s="21">
        <v>249221</v>
      </c>
      <c r="X356" s="23">
        <f t="shared" si="5"/>
        <v>249221</v>
      </c>
    </row>
    <row r="357" spans="1:24" ht="25.5" x14ac:dyDescent="0.25">
      <c r="A357" s="8"/>
      <c r="B357" s="9" t="s">
        <v>37</v>
      </c>
      <c r="C357" s="9" t="s">
        <v>1137</v>
      </c>
      <c r="D357" s="9" t="s">
        <v>1145</v>
      </c>
      <c r="E357" s="9" t="s">
        <v>1146</v>
      </c>
      <c r="F357" s="9" t="s">
        <v>1132</v>
      </c>
      <c r="G357" s="2"/>
      <c r="H357" s="9" t="s">
        <v>1132</v>
      </c>
      <c r="I357" s="9" t="s">
        <v>1147</v>
      </c>
      <c r="J357" s="10" t="s">
        <v>43</v>
      </c>
      <c r="K357" s="11" t="s">
        <v>44</v>
      </c>
      <c r="L357" s="8"/>
      <c r="M357" s="8"/>
      <c r="N357" s="8"/>
      <c r="O357" s="8"/>
      <c r="P357" s="8"/>
      <c r="Q357" s="8"/>
      <c r="R357" s="12">
        <v>249221</v>
      </c>
      <c r="S357" s="12">
        <v>249221</v>
      </c>
      <c r="T357" s="8"/>
      <c r="U357" s="8"/>
      <c r="V357" s="12">
        <v>249221</v>
      </c>
      <c r="W357" s="21">
        <v>249221</v>
      </c>
      <c r="X357" s="23">
        <f t="shared" si="5"/>
        <v>249221</v>
      </c>
    </row>
    <row r="358" spans="1:24" ht="25.5" x14ac:dyDescent="0.25">
      <c r="A358" s="8"/>
      <c r="B358" s="9" t="s">
        <v>37</v>
      </c>
      <c r="C358" s="9" t="s">
        <v>1137</v>
      </c>
      <c r="D358" s="9" t="s">
        <v>1148</v>
      </c>
      <c r="E358" s="9" t="s">
        <v>1149</v>
      </c>
      <c r="F358" s="9" t="s">
        <v>1132</v>
      </c>
      <c r="G358" s="2"/>
      <c r="H358" s="9" t="s">
        <v>1132</v>
      </c>
      <c r="I358" s="9" t="s">
        <v>1150</v>
      </c>
      <c r="J358" s="10" t="s">
        <v>43</v>
      </c>
      <c r="K358" s="11" t="s">
        <v>44</v>
      </c>
      <c r="L358" s="8"/>
      <c r="M358" s="8"/>
      <c r="N358" s="8"/>
      <c r="O358" s="8"/>
      <c r="P358" s="8"/>
      <c r="Q358" s="8"/>
      <c r="R358" s="12">
        <v>199377</v>
      </c>
      <c r="S358" s="12">
        <v>199377</v>
      </c>
      <c r="T358" s="8"/>
      <c r="U358" s="8"/>
      <c r="V358" s="12">
        <v>199377</v>
      </c>
      <c r="W358" s="21">
        <v>199377</v>
      </c>
      <c r="X358" s="23">
        <f t="shared" si="5"/>
        <v>199377</v>
      </c>
    </row>
    <row r="359" spans="1:24" ht="25.5" x14ac:dyDescent="0.25">
      <c r="A359" s="8"/>
      <c r="B359" s="9" t="s">
        <v>37</v>
      </c>
      <c r="C359" s="9" t="s">
        <v>1137</v>
      </c>
      <c r="D359" s="9" t="s">
        <v>1151</v>
      </c>
      <c r="E359" s="9" t="s">
        <v>1152</v>
      </c>
      <c r="F359" s="9" t="s">
        <v>1132</v>
      </c>
      <c r="G359" s="2"/>
      <c r="H359" s="9" t="s">
        <v>1132</v>
      </c>
      <c r="I359" s="9" t="s">
        <v>1153</v>
      </c>
      <c r="J359" s="10" t="s">
        <v>43</v>
      </c>
      <c r="K359" s="11" t="s">
        <v>44</v>
      </c>
      <c r="L359" s="8"/>
      <c r="M359" s="8"/>
      <c r="N359" s="8"/>
      <c r="O359" s="8"/>
      <c r="P359" s="8"/>
      <c r="Q359" s="8"/>
      <c r="R359" s="12">
        <v>199377</v>
      </c>
      <c r="S359" s="12">
        <v>199377</v>
      </c>
      <c r="T359" s="8"/>
      <c r="U359" s="8"/>
      <c r="V359" s="12">
        <v>199377</v>
      </c>
      <c r="W359" s="21">
        <v>199377</v>
      </c>
      <c r="X359" s="23">
        <f t="shared" si="5"/>
        <v>199377</v>
      </c>
    </row>
    <row r="360" spans="1:24" ht="25.5" x14ac:dyDescent="0.25">
      <c r="A360" s="8"/>
      <c r="B360" s="9" t="s">
        <v>37</v>
      </c>
      <c r="C360" s="9" t="s">
        <v>1137</v>
      </c>
      <c r="D360" s="9" t="s">
        <v>1154</v>
      </c>
      <c r="E360" s="9" t="s">
        <v>1155</v>
      </c>
      <c r="F360" s="9" t="s">
        <v>1132</v>
      </c>
      <c r="G360" s="2"/>
      <c r="H360" s="9" t="s">
        <v>1132</v>
      </c>
      <c r="I360" s="9" t="s">
        <v>1156</v>
      </c>
      <c r="J360" s="10" t="s">
        <v>43</v>
      </c>
      <c r="K360" s="11" t="s">
        <v>256</v>
      </c>
      <c r="L360" s="8"/>
      <c r="M360" s="8"/>
      <c r="N360" s="8"/>
      <c r="O360" s="8"/>
      <c r="P360" s="8"/>
      <c r="Q360" s="8"/>
      <c r="R360" s="12">
        <v>249221</v>
      </c>
      <c r="S360" s="12">
        <v>249221</v>
      </c>
      <c r="T360" s="8"/>
      <c r="U360" s="8"/>
      <c r="V360" s="12">
        <v>249221</v>
      </c>
      <c r="W360" s="21">
        <v>249221</v>
      </c>
      <c r="X360" s="23">
        <f t="shared" si="5"/>
        <v>249221</v>
      </c>
    </row>
    <row r="361" spans="1:24" ht="25.5" x14ac:dyDescent="0.25">
      <c r="A361" s="8"/>
      <c r="B361" s="9" t="s">
        <v>37</v>
      </c>
      <c r="C361" s="9" t="s">
        <v>1137</v>
      </c>
      <c r="D361" s="9" t="s">
        <v>1157</v>
      </c>
      <c r="E361" s="9" t="s">
        <v>1158</v>
      </c>
      <c r="F361" s="9" t="s">
        <v>1132</v>
      </c>
      <c r="G361" s="2"/>
      <c r="H361" s="9" t="s">
        <v>1132</v>
      </c>
      <c r="I361" s="9" t="s">
        <v>1159</v>
      </c>
      <c r="J361" s="10" t="s">
        <v>43</v>
      </c>
      <c r="K361" s="11" t="s">
        <v>44</v>
      </c>
      <c r="L361" s="8"/>
      <c r="M361" s="8"/>
      <c r="N361" s="8"/>
      <c r="O361" s="8"/>
      <c r="P361" s="8"/>
      <c r="Q361" s="8"/>
      <c r="R361" s="12">
        <v>199377</v>
      </c>
      <c r="S361" s="12">
        <v>199377</v>
      </c>
      <c r="T361" s="8"/>
      <c r="U361" s="8"/>
      <c r="V361" s="12">
        <v>199377</v>
      </c>
      <c r="W361" s="21">
        <v>199377</v>
      </c>
      <c r="X361" s="23">
        <f t="shared" si="5"/>
        <v>199377</v>
      </c>
    </row>
    <row r="362" spans="1:24" ht="25.5" x14ac:dyDescent="0.25">
      <c r="A362" s="8"/>
      <c r="B362" s="9" t="s">
        <v>37</v>
      </c>
      <c r="C362" s="9" t="s">
        <v>1137</v>
      </c>
      <c r="D362" s="9" t="s">
        <v>1160</v>
      </c>
      <c r="E362" s="9" t="s">
        <v>1161</v>
      </c>
      <c r="F362" s="9" t="s">
        <v>1126</v>
      </c>
      <c r="G362" s="2"/>
      <c r="H362" s="9" t="s">
        <v>1126</v>
      </c>
      <c r="I362" s="9" t="s">
        <v>1162</v>
      </c>
      <c r="J362" s="10" t="s">
        <v>43</v>
      </c>
      <c r="K362" s="11" t="s">
        <v>44</v>
      </c>
      <c r="L362" s="8"/>
      <c r="M362" s="8"/>
      <c r="N362" s="8"/>
      <c r="O362" s="8"/>
      <c r="P362" s="8"/>
      <c r="Q362" s="8"/>
      <c r="R362" s="12">
        <v>249221</v>
      </c>
      <c r="S362" s="12">
        <v>249221</v>
      </c>
      <c r="T362" s="8"/>
      <c r="U362" s="8"/>
      <c r="V362" s="12">
        <v>249221</v>
      </c>
      <c r="W362" s="21">
        <v>249221</v>
      </c>
      <c r="X362" s="23">
        <f t="shared" si="5"/>
        <v>249221</v>
      </c>
    </row>
    <row r="363" spans="1:24" ht="25.5" x14ac:dyDescent="0.25">
      <c r="A363" s="8"/>
      <c r="B363" s="9" t="s">
        <v>37</v>
      </c>
      <c r="C363" s="9" t="s">
        <v>1137</v>
      </c>
      <c r="D363" s="9" t="s">
        <v>1163</v>
      </c>
      <c r="E363" s="9" t="s">
        <v>1164</v>
      </c>
      <c r="F363" s="9" t="s">
        <v>1126</v>
      </c>
      <c r="G363" s="2"/>
      <c r="H363" s="9" t="s">
        <v>1126</v>
      </c>
      <c r="I363" s="9" t="s">
        <v>1165</v>
      </c>
      <c r="J363" s="10" t="s">
        <v>43</v>
      </c>
      <c r="K363" s="11" t="s">
        <v>44</v>
      </c>
      <c r="L363" s="8"/>
      <c r="M363" s="8"/>
      <c r="N363" s="8"/>
      <c r="O363" s="8"/>
      <c r="P363" s="8"/>
      <c r="Q363" s="8"/>
      <c r="R363" s="12">
        <v>199377</v>
      </c>
      <c r="S363" s="12">
        <v>199377</v>
      </c>
      <c r="T363" s="8"/>
      <c r="U363" s="8"/>
      <c r="V363" s="12">
        <v>199377</v>
      </c>
      <c r="W363" s="21">
        <v>199377</v>
      </c>
      <c r="X363" s="23">
        <f t="shared" si="5"/>
        <v>199377</v>
      </c>
    </row>
    <row r="364" spans="1:24" x14ac:dyDescent="0.25">
      <c r="A364" s="71" t="s">
        <v>1166</v>
      </c>
      <c r="B364" s="72"/>
      <c r="C364" s="72"/>
      <c r="D364" s="72"/>
      <c r="E364" s="72"/>
      <c r="F364" s="72"/>
      <c r="G364" s="72"/>
      <c r="H364" s="72"/>
      <c r="I364" s="72"/>
      <c r="J364" s="72"/>
      <c r="K364" s="73"/>
      <c r="L364" s="3">
        <v>1963862</v>
      </c>
      <c r="M364" s="3">
        <v>1963862</v>
      </c>
      <c r="N364" s="3">
        <v>63028006</v>
      </c>
      <c r="O364" s="3">
        <v>63028006</v>
      </c>
      <c r="P364" s="3">
        <v>979095</v>
      </c>
      <c r="Q364" s="3">
        <v>979095</v>
      </c>
      <c r="R364" s="3">
        <v>20735191</v>
      </c>
      <c r="S364" s="3">
        <v>20735191</v>
      </c>
      <c r="T364" s="3">
        <v>2942957</v>
      </c>
      <c r="U364" s="3">
        <v>2942957</v>
      </c>
      <c r="V364" s="3">
        <v>83763197</v>
      </c>
      <c r="W364" s="17">
        <v>83763197</v>
      </c>
      <c r="X364" s="23">
        <f t="shared" si="5"/>
        <v>80820240</v>
      </c>
    </row>
    <row r="365" spans="1:24" x14ac:dyDescent="0.25">
      <c r="A365" s="52"/>
      <c r="B365" s="52"/>
      <c r="C365" s="52"/>
      <c r="D365" s="52"/>
      <c r="E365" s="52"/>
      <c r="F365" s="52"/>
      <c r="G365" s="52"/>
      <c r="H365" s="52"/>
      <c r="I365" s="52"/>
      <c r="J365" s="52"/>
      <c r="K365" s="52"/>
      <c r="L365" s="52"/>
      <c r="M365" s="52"/>
      <c r="N365" s="52"/>
      <c r="O365" s="52"/>
      <c r="P365" s="52"/>
      <c r="Q365" s="52"/>
      <c r="R365" s="52"/>
      <c r="S365" s="52"/>
      <c r="T365" s="52"/>
      <c r="U365" s="52"/>
      <c r="V365" s="52"/>
      <c r="W365" s="52"/>
    </row>
    <row r="366" spans="1:24" x14ac:dyDescent="0.25">
      <c r="A366" s="47"/>
      <c r="B366" s="47"/>
      <c r="C366" s="47"/>
      <c r="D366" s="47"/>
      <c r="E366" s="47"/>
      <c r="F366" s="47"/>
      <c r="G366" s="47"/>
      <c r="H366" s="47"/>
      <c r="I366" s="47"/>
      <c r="J366" s="47"/>
      <c r="K366" s="47"/>
      <c r="L366" s="47"/>
      <c r="M366" s="47"/>
      <c r="N366" s="47"/>
      <c r="O366" s="47"/>
      <c r="P366" s="78" t="s">
        <v>1167</v>
      </c>
      <c r="Q366" s="78"/>
      <c r="R366" s="78"/>
      <c r="S366" s="78"/>
      <c r="T366" s="78"/>
      <c r="U366" s="78"/>
      <c r="V366" s="78"/>
      <c r="W366" s="78"/>
    </row>
    <row r="367" spans="1:24" x14ac:dyDescent="0.25">
      <c r="A367" s="81" t="s">
        <v>1168</v>
      </c>
      <c r="B367" s="81"/>
      <c r="C367" s="81"/>
      <c r="D367" s="81"/>
      <c r="E367" s="81"/>
      <c r="F367" s="81"/>
      <c r="G367" s="81"/>
      <c r="H367" s="81"/>
      <c r="I367" s="81"/>
      <c r="J367" s="81" t="s">
        <v>1170</v>
      </c>
      <c r="K367" s="81"/>
      <c r="L367" s="81"/>
      <c r="M367" s="81"/>
      <c r="N367" s="81"/>
      <c r="O367" s="81"/>
      <c r="P367" s="81" t="s">
        <v>1171</v>
      </c>
      <c r="Q367" s="81"/>
      <c r="R367" s="81"/>
      <c r="S367" s="81"/>
      <c r="T367" s="81"/>
      <c r="U367" s="81"/>
      <c r="V367" s="81"/>
      <c r="W367" s="81"/>
    </row>
    <row r="368" spans="1:24" x14ac:dyDescent="0.25">
      <c r="A368" s="78" t="s">
        <v>1169</v>
      </c>
      <c r="B368" s="78"/>
      <c r="C368" s="78"/>
      <c r="D368" s="78"/>
      <c r="E368" s="78"/>
      <c r="F368" s="78"/>
      <c r="G368" s="78"/>
      <c r="H368" s="78"/>
      <c r="I368" s="78"/>
      <c r="J368" s="78" t="s">
        <v>1169</v>
      </c>
      <c r="K368" s="78"/>
      <c r="L368" s="78"/>
      <c r="M368" s="78"/>
      <c r="N368" s="78"/>
      <c r="O368" s="78"/>
      <c r="P368" s="78" t="s">
        <v>1172</v>
      </c>
      <c r="Q368" s="78"/>
      <c r="R368" s="78"/>
      <c r="S368" s="78"/>
      <c r="T368" s="78"/>
      <c r="U368" s="78"/>
      <c r="V368" s="78"/>
      <c r="W368" s="78"/>
    </row>
    <row r="369" spans="1:23" x14ac:dyDescent="0.25">
      <c r="A369" s="79" t="s">
        <v>1173</v>
      </c>
      <c r="B369" s="79"/>
      <c r="C369" s="79"/>
      <c r="D369" s="79"/>
      <c r="E369" s="79"/>
      <c r="F369" s="79"/>
      <c r="G369" s="79"/>
      <c r="H369" s="79"/>
      <c r="I369" s="79"/>
      <c r="J369" s="80"/>
      <c r="K369" s="80"/>
      <c r="L369" s="80"/>
      <c r="M369" s="80"/>
      <c r="N369" s="80"/>
      <c r="O369" s="80"/>
      <c r="P369" s="80"/>
      <c r="Q369" s="80"/>
      <c r="R369" s="80"/>
      <c r="S369" s="80"/>
      <c r="T369" s="80"/>
      <c r="U369" s="80"/>
      <c r="V369" s="80"/>
      <c r="W369" s="80"/>
    </row>
    <row r="370" spans="1:23" x14ac:dyDescent="0.25">
      <c r="A370" s="79"/>
      <c r="B370" s="79"/>
      <c r="C370" s="79"/>
      <c r="D370" s="79"/>
      <c r="E370" s="79"/>
      <c r="F370" s="79"/>
      <c r="G370" s="79"/>
      <c r="H370" s="79"/>
      <c r="I370" s="79"/>
      <c r="J370" s="80"/>
      <c r="K370" s="80"/>
      <c r="L370" s="80"/>
      <c r="M370" s="80"/>
      <c r="N370" s="80"/>
      <c r="O370" s="80"/>
      <c r="P370" s="80"/>
      <c r="Q370" s="80"/>
      <c r="R370" s="80"/>
      <c r="S370" s="80"/>
      <c r="T370" s="80"/>
      <c r="U370" s="80"/>
      <c r="V370" s="80"/>
      <c r="W370" s="80"/>
    </row>
    <row r="371" spans="1:23" x14ac:dyDescent="0.25">
      <c r="A371" s="79"/>
      <c r="B371" s="79"/>
      <c r="C371" s="79"/>
      <c r="D371" s="79"/>
      <c r="E371" s="79"/>
      <c r="F371" s="79"/>
      <c r="G371" s="79"/>
      <c r="H371" s="79"/>
      <c r="I371" s="79"/>
      <c r="J371" s="80"/>
      <c r="K371" s="80"/>
      <c r="L371" s="80"/>
      <c r="M371" s="80"/>
      <c r="N371" s="80"/>
      <c r="O371" s="80"/>
      <c r="P371" s="80"/>
      <c r="Q371" s="80"/>
      <c r="R371" s="80"/>
      <c r="S371" s="80"/>
      <c r="T371" s="80"/>
      <c r="U371" s="80"/>
      <c r="V371" s="80"/>
      <c r="W371" s="80"/>
    </row>
    <row r="372" spans="1:23" x14ac:dyDescent="0.25">
      <c r="A372" s="79"/>
      <c r="B372" s="79"/>
      <c r="C372" s="79"/>
      <c r="D372" s="79"/>
      <c r="E372" s="79"/>
      <c r="F372" s="79"/>
      <c r="G372" s="79"/>
      <c r="H372" s="79"/>
      <c r="I372" s="79"/>
      <c r="J372" s="80"/>
      <c r="K372" s="80"/>
      <c r="L372" s="80"/>
      <c r="M372" s="80"/>
      <c r="N372" s="80"/>
      <c r="O372" s="80"/>
      <c r="P372" s="80"/>
      <c r="Q372" s="80"/>
      <c r="R372" s="80"/>
      <c r="S372" s="80"/>
      <c r="T372" s="80"/>
      <c r="U372" s="80"/>
      <c r="V372" s="80"/>
      <c r="W372" s="80"/>
    </row>
    <row r="373" spans="1:23" x14ac:dyDescent="0.25">
      <c r="A373" s="52"/>
      <c r="B373" s="52"/>
      <c r="C373" s="52"/>
      <c r="D373" s="52"/>
      <c r="E373" s="52"/>
      <c r="F373" s="52"/>
      <c r="G373" s="52"/>
      <c r="H373" s="52"/>
      <c r="I373" s="52"/>
      <c r="J373" s="52"/>
      <c r="K373" s="52"/>
      <c r="L373" s="52"/>
      <c r="M373" s="52"/>
      <c r="N373" s="52"/>
      <c r="O373" s="52"/>
      <c r="P373" s="52"/>
      <c r="Q373" s="52"/>
      <c r="R373" s="52"/>
      <c r="S373" s="52"/>
      <c r="T373" s="52"/>
      <c r="U373" s="52"/>
      <c r="V373" s="52"/>
      <c r="W373" s="52"/>
    </row>
    <row r="374" spans="1:23" x14ac:dyDescent="0.25">
      <c r="A374" s="74" t="s">
        <v>1174</v>
      </c>
      <c r="B374" s="74"/>
      <c r="C374" s="74"/>
      <c r="D374" s="74"/>
      <c r="E374" s="74"/>
      <c r="F374" s="74"/>
      <c r="G374" s="74"/>
      <c r="H374" s="74"/>
      <c r="I374" s="74"/>
      <c r="J374" s="74"/>
      <c r="K374" s="74"/>
      <c r="L374" s="74"/>
      <c r="M374" s="74"/>
      <c r="N374" s="74"/>
      <c r="O374" s="74"/>
      <c r="P374" s="74"/>
      <c r="Q374" s="74"/>
      <c r="R374" s="74"/>
      <c r="S374" s="74"/>
      <c r="T374" s="74"/>
      <c r="U374" s="74"/>
      <c r="V374" s="74"/>
      <c r="W374" s="74"/>
    </row>
  </sheetData>
  <mergeCells count="58">
    <mergeCell ref="A373:W373"/>
    <mergeCell ref="A374:W374"/>
    <mergeCell ref="X12:X14"/>
    <mergeCell ref="A368:I368"/>
    <mergeCell ref="J368:O368"/>
    <mergeCell ref="P368:W368"/>
    <mergeCell ref="A369:I372"/>
    <mergeCell ref="J369:O372"/>
    <mergeCell ref="P369:W372"/>
    <mergeCell ref="A365:W365"/>
    <mergeCell ref="A366:I366"/>
    <mergeCell ref="J366:O366"/>
    <mergeCell ref="P366:W366"/>
    <mergeCell ref="A367:I367"/>
    <mergeCell ref="J367:O367"/>
    <mergeCell ref="P367:W367"/>
    <mergeCell ref="B15:K15"/>
    <mergeCell ref="B16:K16"/>
    <mergeCell ref="B17:K17"/>
    <mergeCell ref="B18:K18"/>
    <mergeCell ref="A364:K364"/>
    <mergeCell ref="N13:O13"/>
    <mergeCell ref="P13:Q13"/>
    <mergeCell ref="R13:S13"/>
    <mergeCell ref="T13:U13"/>
    <mergeCell ref="V13:W13"/>
    <mergeCell ref="A11:W11"/>
    <mergeCell ref="A12:A14"/>
    <mergeCell ref="B12:B14"/>
    <mergeCell ref="C12:C14"/>
    <mergeCell ref="D12:D14"/>
    <mergeCell ref="E12:E14"/>
    <mergeCell ref="F12:F14"/>
    <mergeCell ref="G12:G14"/>
    <mergeCell ref="H12:H14"/>
    <mergeCell ref="I12:I14"/>
    <mergeCell ref="J12:J14"/>
    <mergeCell ref="K12:K14"/>
    <mergeCell ref="L12:O12"/>
    <mergeCell ref="P12:S12"/>
    <mergeCell ref="T12:W12"/>
    <mergeCell ref="L13:M13"/>
    <mergeCell ref="A8:E8"/>
    <mergeCell ref="F8:W8"/>
    <mergeCell ref="A9:E9"/>
    <mergeCell ref="F9:W9"/>
    <mergeCell ref="A10:E10"/>
    <mergeCell ref="F10:W10"/>
    <mergeCell ref="A5:W5"/>
    <mergeCell ref="A6:E6"/>
    <mergeCell ref="F6:W6"/>
    <mergeCell ref="A7:E7"/>
    <mergeCell ref="F7:W7"/>
    <mergeCell ref="A1:C1"/>
    <mergeCell ref="D1:W1"/>
    <mergeCell ref="D2:W2"/>
    <mergeCell ref="D3:W3"/>
    <mergeCell ref="D4:W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ED5A-47F8-41FB-B800-30BC17E9DCD2}">
  <dimension ref="A1:Z348"/>
  <sheetViews>
    <sheetView showGridLines="0" topLeftCell="H1" workbookViewId="0">
      <selection activeCell="Z1" sqref="Z1"/>
    </sheetView>
  </sheetViews>
  <sheetFormatPr defaultRowHeight="15" x14ac:dyDescent="0.25"/>
  <cols>
    <col min="1" max="1" width="6.140625" customWidth="1"/>
    <col min="2" max="2" width="8.42578125" customWidth="1"/>
    <col min="3" max="3" width="12.140625" customWidth="1"/>
    <col min="4" max="4" width="7.5703125" customWidth="1"/>
    <col min="5" max="5" width="15.28515625" customWidth="1"/>
    <col min="6" max="6" width="10.5703125" customWidth="1"/>
    <col min="7" max="7" width="12.140625" customWidth="1"/>
    <col min="8" max="8" width="11.42578125" customWidth="1"/>
    <col min="9" max="9" width="27.42578125" customWidth="1"/>
    <col min="10" max="10" width="12.140625" customWidth="1"/>
    <col min="11" max="11" width="10.5703125" customWidth="1"/>
    <col min="12" max="12" width="11.42578125" hidden="1" customWidth="1"/>
    <col min="13" max="13" width="12.140625" customWidth="1"/>
    <col min="14" max="14" width="13.7109375" hidden="1" customWidth="1"/>
    <col min="15" max="15" width="12.85546875" customWidth="1"/>
    <col min="16" max="16" width="13.7109375" hidden="1" customWidth="1"/>
    <col min="17" max="17" width="12.85546875" customWidth="1"/>
    <col min="18" max="18" width="14.42578125" hidden="1" customWidth="1"/>
    <col min="19" max="19" width="14.42578125" customWidth="1"/>
    <col min="20" max="20" width="14.42578125" hidden="1" customWidth="1"/>
    <col min="21" max="21" width="14.42578125" customWidth="1"/>
    <col min="22" max="22" width="13.7109375" hidden="1" customWidth="1"/>
    <col min="23" max="23" width="14.42578125" customWidth="1"/>
    <col min="24" max="24" width="20.42578125" customWidth="1"/>
    <col min="25" max="26" width="9.140625" style="46"/>
  </cols>
  <sheetData>
    <row r="1" spans="1:26" x14ac:dyDescent="0.25">
      <c r="A1" s="2" t="s">
        <v>1176</v>
      </c>
      <c r="B1" s="14" t="s">
        <v>1177</v>
      </c>
      <c r="C1" s="15" t="s">
        <v>1178</v>
      </c>
      <c r="D1" s="15" t="s">
        <v>1179</v>
      </c>
      <c r="E1" s="15" t="s">
        <v>1180</v>
      </c>
      <c r="F1" s="15" t="s">
        <v>1181</v>
      </c>
      <c r="G1" s="15" t="s">
        <v>1182</v>
      </c>
      <c r="H1" s="15" t="s">
        <v>1183</v>
      </c>
      <c r="I1" s="15" t="s">
        <v>1184</v>
      </c>
      <c r="J1" s="15" t="s">
        <v>1185</v>
      </c>
      <c r="K1" s="16" t="s">
        <v>1186</v>
      </c>
      <c r="L1" s="7"/>
      <c r="M1" s="7" t="s">
        <v>1187</v>
      </c>
      <c r="N1" s="7"/>
      <c r="O1" s="7" t="s">
        <v>1188</v>
      </c>
      <c r="P1" s="7"/>
      <c r="Q1" s="7" t="s">
        <v>1189</v>
      </c>
      <c r="R1" s="7"/>
      <c r="S1" s="7" t="s">
        <v>1190</v>
      </c>
      <c r="T1" s="7"/>
      <c r="U1" s="7" t="s">
        <v>1191</v>
      </c>
      <c r="V1" s="7"/>
      <c r="W1" s="20" t="s">
        <v>1192</v>
      </c>
      <c r="X1" s="23" t="s">
        <v>1193</v>
      </c>
    </row>
    <row r="2" spans="1:26" ht="25.5" x14ac:dyDescent="0.25">
      <c r="A2" s="8"/>
      <c r="B2" s="9" t="s">
        <v>37</v>
      </c>
      <c r="C2" s="9" t="s">
        <v>38</v>
      </c>
      <c r="D2" s="9" t="s">
        <v>39</v>
      </c>
      <c r="E2" s="9" t="s">
        <v>40</v>
      </c>
      <c r="F2" s="9" t="s">
        <v>38</v>
      </c>
      <c r="G2" s="2">
        <f>0+RIGHT(E2,8)</f>
        <v>48577</v>
      </c>
      <c r="H2" s="9" t="s">
        <v>41</v>
      </c>
      <c r="I2" s="9" t="s">
        <v>42</v>
      </c>
      <c r="J2" s="10" t="s">
        <v>43</v>
      </c>
      <c r="K2" s="11" t="s">
        <v>44</v>
      </c>
      <c r="L2" s="8"/>
      <c r="M2" s="8"/>
      <c r="N2" s="12">
        <v>199377</v>
      </c>
      <c r="O2" s="12">
        <v>199377</v>
      </c>
      <c r="P2" s="8"/>
      <c r="Q2" s="8"/>
      <c r="R2" s="8"/>
      <c r="S2" s="8"/>
      <c r="T2" s="8"/>
      <c r="U2" s="8"/>
      <c r="V2" s="12">
        <v>199377</v>
      </c>
      <c r="W2" s="21">
        <v>199377</v>
      </c>
      <c r="X2" s="23">
        <f>W2-U2</f>
        <v>199377</v>
      </c>
      <c r="Y2" s="46">
        <f>+VLOOKUP(G2,'CIRCLEK-MN'!D:J,7,0)</f>
        <v>199377</v>
      </c>
      <c r="Z2" s="46">
        <f>+Y2-X2</f>
        <v>0</v>
      </c>
    </row>
    <row r="3" spans="1:26" ht="25.5" x14ac:dyDescent="0.25">
      <c r="A3" s="8"/>
      <c r="B3" s="9" t="s">
        <v>37</v>
      </c>
      <c r="C3" s="9" t="s">
        <v>45</v>
      </c>
      <c r="D3" s="9" t="s">
        <v>46</v>
      </c>
      <c r="E3" s="9" t="s">
        <v>47</v>
      </c>
      <c r="F3" s="9" t="s">
        <v>41</v>
      </c>
      <c r="G3" s="2">
        <f>0+RIGHT(E3,8)</f>
        <v>48769</v>
      </c>
      <c r="H3" s="9" t="s">
        <v>41</v>
      </c>
      <c r="I3" s="9" t="s">
        <v>48</v>
      </c>
      <c r="J3" s="10" t="s">
        <v>43</v>
      </c>
      <c r="K3" s="11" t="s">
        <v>44</v>
      </c>
      <c r="L3" s="8"/>
      <c r="M3" s="8"/>
      <c r="N3" s="12">
        <v>199377</v>
      </c>
      <c r="O3" s="12">
        <v>199377</v>
      </c>
      <c r="P3" s="8"/>
      <c r="Q3" s="8"/>
      <c r="R3" s="8"/>
      <c r="S3" s="8"/>
      <c r="T3" s="8"/>
      <c r="U3" s="8"/>
      <c r="V3" s="12">
        <v>199377</v>
      </c>
      <c r="W3" s="21">
        <v>199377</v>
      </c>
      <c r="X3" s="23">
        <f>W3-U3</f>
        <v>199377</v>
      </c>
      <c r="Y3" s="46">
        <f>+VLOOKUP(G3,'CIRCLEK-MN'!D:J,7,0)</f>
        <v>199377</v>
      </c>
      <c r="Z3" s="46">
        <f>+Y3-X3</f>
        <v>0</v>
      </c>
    </row>
    <row r="4" spans="1:26" ht="25.5" x14ac:dyDescent="0.25">
      <c r="A4" s="8"/>
      <c r="B4" s="9" t="s">
        <v>37</v>
      </c>
      <c r="C4" s="9" t="s">
        <v>45</v>
      </c>
      <c r="D4" s="9" t="s">
        <v>49</v>
      </c>
      <c r="E4" s="9" t="s">
        <v>50</v>
      </c>
      <c r="F4" s="9" t="s">
        <v>41</v>
      </c>
      <c r="G4" s="2">
        <f>0+RIGHT(E4,8)</f>
        <v>48771</v>
      </c>
      <c r="H4" s="9" t="s">
        <v>41</v>
      </c>
      <c r="I4" s="9" t="s">
        <v>51</v>
      </c>
      <c r="J4" s="10" t="s">
        <v>43</v>
      </c>
      <c r="K4" s="11" t="s">
        <v>44</v>
      </c>
      <c r="L4" s="8"/>
      <c r="M4" s="8"/>
      <c r="N4" s="12">
        <v>199377</v>
      </c>
      <c r="O4" s="12">
        <v>199377</v>
      </c>
      <c r="P4" s="8"/>
      <c r="Q4" s="8"/>
      <c r="R4" s="8"/>
      <c r="S4" s="8"/>
      <c r="T4" s="8"/>
      <c r="U4" s="8"/>
      <c r="V4" s="12">
        <v>199377</v>
      </c>
      <c r="W4" s="21">
        <v>199377</v>
      </c>
      <c r="X4" s="23">
        <f>W4-U4</f>
        <v>199377</v>
      </c>
      <c r="Y4" s="46">
        <f>+VLOOKUP(G4,'CIRCLEK-MN'!D:J,7,0)</f>
        <v>199377</v>
      </c>
      <c r="Z4" s="46">
        <f>+Y4-X4</f>
        <v>0</v>
      </c>
    </row>
    <row r="5" spans="1:26" ht="25.5" x14ac:dyDescent="0.25">
      <c r="A5" s="8"/>
      <c r="B5" s="9" t="s">
        <v>37</v>
      </c>
      <c r="C5" s="9" t="s">
        <v>52</v>
      </c>
      <c r="D5" s="9" t="s">
        <v>53</v>
      </c>
      <c r="E5" s="9" t="s">
        <v>54</v>
      </c>
      <c r="F5" s="9" t="s">
        <v>45</v>
      </c>
      <c r="G5" s="2">
        <f>0+RIGHT(E5,8)</f>
        <v>49077</v>
      </c>
      <c r="H5" s="9" t="s">
        <v>45</v>
      </c>
      <c r="I5" s="9" t="s">
        <v>55</v>
      </c>
      <c r="J5" s="10" t="s">
        <v>43</v>
      </c>
      <c r="K5" s="11" t="s">
        <v>44</v>
      </c>
      <c r="L5" s="8"/>
      <c r="M5" s="8"/>
      <c r="N5" s="12">
        <v>199377</v>
      </c>
      <c r="O5" s="12">
        <v>199377</v>
      </c>
      <c r="P5" s="8"/>
      <c r="Q5" s="8"/>
      <c r="R5" s="8"/>
      <c r="S5" s="8"/>
      <c r="T5" s="8"/>
      <c r="U5" s="8"/>
      <c r="V5" s="12">
        <v>199377</v>
      </c>
      <c r="W5" s="21">
        <v>199377</v>
      </c>
      <c r="X5" s="23">
        <f>W5-U5</f>
        <v>199377</v>
      </c>
      <c r="Y5" s="46">
        <f>+VLOOKUP(G5,'CIRCLEK-MN'!D:J,7,0)</f>
        <v>199377</v>
      </c>
      <c r="Z5" s="46">
        <f>+Y5-X5</f>
        <v>0</v>
      </c>
    </row>
    <row r="6" spans="1:26" ht="25.5" x14ac:dyDescent="0.25">
      <c r="A6" s="8"/>
      <c r="B6" s="9" t="s">
        <v>37</v>
      </c>
      <c r="C6" s="9" t="s">
        <v>52</v>
      </c>
      <c r="D6" s="9" t="s">
        <v>56</v>
      </c>
      <c r="E6" s="9" t="s">
        <v>57</v>
      </c>
      <c r="F6" s="9" t="s">
        <v>45</v>
      </c>
      <c r="G6" s="2">
        <f>0+RIGHT(E6,8)</f>
        <v>49092</v>
      </c>
      <c r="H6" s="9" t="s">
        <v>45</v>
      </c>
      <c r="I6" s="9" t="s">
        <v>58</v>
      </c>
      <c r="J6" s="10" t="s">
        <v>43</v>
      </c>
      <c r="K6" s="11" t="s">
        <v>44</v>
      </c>
      <c r="L6" s="8"/>
      <c r="M6" s="8"/>
      <c r="N6" s="12">
        <v>199377</v>
      </c>
      <c r="O6" s="12">
        <v>199377</v>
      </c>
      <c r="P6" s="8"/>
      <c r="Q6" s="8"/>
      <c r="R6" s="8"/>
      <c r="S6" s="8"/>
      <c r="T6" s="8"/>
      <c r="U6" s="8"/>
      <c r="V6" s="12">
        <v>199377</v>
      </c>
      <c r="W6" s="21">
        <v>199377</v>
      </c>
      <c r="X6" s="23">
        <f>W6-U6</f>
        <v>199377</v>
      </c>
      <c r="Y6" s="46">
        <f>+VLOOKUP(G6,'CIRCLEK-MN'!D:J,7,0)</f>
        <v>199377</v>
      </c>
      <c r="Z6" s="46">
        <f>+Y6-X6</f>
        <v>0</v>
      </c>
    </row>
    <row r="7" spans="1:26" ht="25.5" x14ac:dyDescent="0.25">
      <c r="A7" s="8"/>
      <c r="B7" s="9" t="s">
        <v>37</v>
      </c>
      <c r="C7" s="9" t="s">
        <v>52</v>
      </c>
      <c r="D7" s="9" t="s">
        <v>59</v>
      </c>
      <c r="E7" s="9" t="s">
        <v>60</v>
      </c>
      <c r="F7" s="9" t="s">
        <v>45</v>
      </c>
      <c r="G7" s="2">
        <f>0+RIGHT(E7,8)</f>
        <v>49094</v>
      </c>
      <c r="H7" s="9" t="s">
        <v>45</v>
      </c>
      <c r="I7" s="9" t="s">
        <v>61</v>
      </c>
      <c r="J7" s="10" t="s">
        <v>43</v>
      </c>
      <c r="K7" s="11" t="s">
        <v>44</v>
      </c>
      <c r="L7" s="8"/>
      <c r="M7" s="8"/>
      <c r="N7" s="12">
        <v>249221</v>
      </c>
      <c r="O7" s="12">
        <v>249221</v>
      </c>
      <c r="P7" s="8"/>
      <c r="Q7" s="8"/>
      <c r="R7" s="8"/>
      <c r="S7" s="8"/>
      <c r="T7" s="8"/>
      <c r="U7" s="8"/>
      <c r="V7" s="12">
        <v>249221</v>
      </c>
      <c r="W7" s="21">
        <v>249221</v>
      </c>
      <c r="X7" s="23">
        <f>W7-U7</f>
        <v>249221</v>
      </c>
      <c r="Y7" s="46">
        <f>+VLOOKUP(G7,'CIRCLEK-MN'!D:J,7,0)</f>
        <v>249221</v>
      </c>
      <c r="Z7" s="46">
        <f>+Y7-X7</f>
        <v>0</v>
      </c>
    </row>
    <row r="8" spans="1:26" ht="25.5" x14ac:dyDescent="0.25">
      <c r="A8" s="8"/>
      <c r="B8" s="9" t="s">
        <v>37</v>
      </c>
      <c r="C8" s="9" t="s">
        <v>52</v>
      </c>
      <c r="D8" s="9" t="s">
        <v>62</v>
      </c>
      <c r="E8" s="9" t="s">
        <v>63</v>
      </c>
      <c r="F8" s="9" t="s">
        <v>45</v>
      </c>
      <c r="G8" s="2">
        <f>0+RIGHT(E8,8)</f>
        <v>49095</v>
      </c>
      <c r="H8" s="9" t="s">
        <v>45</v>
      </c>
      <c r="I8" s="9" t="s">
        <v>64</v>
      </c>
      <c r="J8" s="10" t="s">
        <v>43</v>
      </c>
      <c r="K8" s="11" t="s">
        <v>44</v>
      </c>
      <c r="L8" s="8"/>
      <c r="M8" s="8"/>
      <c r="N8" s="12">
        <v>199377</v>
      </c>
      <c r="O8" s="12">
        <v>199377</v>
      </c>
      <c r="P8" s="8"/>
      <c r="Q8" s="8"/>
      <c r="R8" s="8"/>
      <c r="S8" s="8"/>
      <c r="T8" s="8"/>
      <c r="U8" s="8"/>
      <c r="V8" s="12">
        <v>199377</v>
      </c>
      <c r="W8" s="21">
        <v>199377</v>
      </c>
      <c r="X8" s="23">
        <f>W8-U8</f>
        <v>199377</v>
      </c>
      <c r="Y8" s="46">
        <f>+VLOOKUP(G8,'CIRCLEK-MN'!D:J,7,0)</f>
        <v>199377</v>
      </c>
      <c r="Z8" s="46">
        <f>+Y8-X8</f>
        <v>0</v>
      </c>
    </row>
    <row r="9" spans="1:26" ht="25.5" x14ac:dyDescent="0.25">
      <c r="A9" s="8"/>
      <c r="B9" s="9" t="s">
        <v>37</v>
      </c>
      <c r="C9" s="9" t="s">
        <v>52</v>
      </c>
      <c r="D9" s="9" t="s">
        <v>65</v>
      </c>
      <c r="E9" s="9" t="s">
        <v>66</v>
      </c>
      <c r="F9" s="9" t="s">
        <v>45</v>
      </c>
      <c r="G9" s="2">
        <f>0+RIGHT(E9,8)</f>
        <v>49097</v>
      </c>
      <c r="H9" s="9" t="s">
        <v>45</v>
      </c>
      <c r="I9" s="9" t="s">
        <v>67</v>
      </c>
      <c r="J9" s="10" t="s">
        <v>43</v>
      </c>
      <c r="K9" s="11" t="s">
        <v>44</v>
      </c>
      <c r="L9" s="8"/>
      <c r="M9" s="8"/>
      <c r="N9" s="12">
        <v>199377</v>
      </c>
      <c r="O9" s="12">
        <v>199377</v>
      </c>
      <c r="P9" s="8"/>
      <c r="Q9" s="8"/>
      <c r="R9" s="8"/>
      <c r="S9" s="8"/>
      <c r="T9" s="8"/>
      <c r="U9" s="8"/>
      <c r="V9" s="12">
        <v>199377</v>
      </c>
      <c r="W9" s="21">
        <v>199377</v>
      </c>
      <c r="X9" s="23">
        <f>W9-U9</f>
        <v>199377</v>
      </c>
      <c r="Y9" s="46">
        <f>+VLOOKUP(G9,'CIRCLEK-MN'!D:J,7,0)</f>
        <v>199377</v>
      </c>
      <c r="Z9" s="46">
        <f>+Y9-X9</f>
        <v>0</v>
      </c>
    </row>
    <row r="10" spans="1:26" ht="25.5" x14ac:dyDescent="0.25">
      <c r="A10" s="8"/>
      <c r="B10" s="9" t="s">
        <v>37</v>
      </c>
      <c r="C10" s="9" t="s">
        <v>52</v>
      </c>
      <c r="D10" s="9" t="s">
        <v>68</v>
      </c>
      <c r="E10" s="9" t="s">
        <v>69</v>
      </c>
      <c r="F10" s="9" t="s">
        <v>45</v>
      </c>
      <c r="G10" s="2">
        <f>0+RIGHT(E10,8)</f>
        <v>49104</v>
      </c>
      <c r="H10" s="9" t="s">
        <v>45</v>
      </c>
      <c r="I10" s="9" t="s">
        <v>70</v>
      </c>
      <c r="J10" s="10" t="s">
        <v>43</v>
      </c>
      <c r="K10" s="11" t="s">
        <v>44</v>
      </c>
      <c r="L10" s="8"/>
      <c r="M10" s="8"/>
      <c r="N10" s="12">
        <v>199377</v>
      </c>
      <c r="O10" s="12">
        <v>199377</v>
      </c>
      <c r="P10" s="8"/>
      <c r="Q10" s="8"/>
      <c r="R10" s="8"/>
      <c r="S10" s="8"/>
      <c r="T10" s="8"/>
      <c r="U10" s="8"/>
      <c r="V10" s="12">
        <v>199377</v>
      </c>
      <c r="W10" s="21">
        <v>199377</v>
      </c>
      <c r="X10" s="23">
        <f>W10-U10</f>
        <v>199377</v>
      </c>
      <c r="Y10" s="46">
        <f>+VLOOKUP(G10,'CIRCLEK-MN'!D:J,7,0)</f>
        <v>199377</v>
      </c>
      <c r="Z10" s="46">
        <f>+Y10-X10</f>
        <v>0</v>
      </c>
    </row>
    <row r="11" spans="1:26" ht="25.5" x14ac:dyDescent="0.25">
      <c r="A11" s="8"/>
      <c r="B11" s="9" t="s">
        <v>37</v>
      </c>
      <c r="C11" s="9" t="s">
        <v>71</v>
      </c>
      <c r="D11" s="9" t="s">
        <v>72</v>
      </c>
      <c r="E11" s="9" t="s">
        <v>73</v>
      </c>
      <c r="F11" s="9" t="s">
        <v>41</v>
      </c>
      <c r="G11" s="2">
        <f>0+RIGHT(E11,8)</f>
        <v>48772</v>
      </c>
      <c r="H11" s="9" t="s">
        <v>41</v>
      </c>
      <c r="I11" s="9" t="s">
        <v>74</v>
      </c>
      <c r="J11" s="10" t="s">
        <v>43</v>
      </c>
      <c r="K11" s="11" t="s">
        <v>44</v>
      </c>
      <c r="L11" s="8"/>
      <c r="M11" s="8"/>
      <c r="N11" s="12">
        <v>199377</v>
      </c>
      <c r="O11" s="12">
        <v>199377</v>
      </c>
      <c r="P11" s="8"/>
      <c r="Q11" s="8"/>
      <c r="R11" s="8"/>
      <c r="S11" s="8"/>
      <c r="T11" s="8"/>
      <c r="U11" s="8"/>
      <c r="V11" s="12">
        <v>199377</v>
      </c>
      <c r="W11" s="21">
        <v>199377</v>
      </c>
      <c r="X11" s="23">
        <f>W11-U11</f>
        <v>199377</v>
      </c>
      <c r="Y11" s="46">
        <f>+VLOOKUP(G11,'CIRCLEK-MN'!D:J,7,0)</f>
        <v>199377</v>
      </c>
      <c r="Z11" s="46">
        <f>+Y11-X11</f>
        <v>0</v>
      </c>
    </row>
    <row r="12" spans="1:26" ht="25.5" x14ac:dyDescent="0.25">
      <c r="A12" s="8"/>
      <c r="B12" s="9" t="s">
        <v>37</v>
      </c>
      <c r="C12" s="9" t="s">
        <v>71</v>
      </c>
      <c r="D12" s="9" t="s">
        <v>75</v>
      </c>
      <c r="E12" s="9" t="s">
        <v>76</v>
      </c>
      <c r="F12" s="9" t="s">
        <v>45</v>
      </c>
      <c r="G12" s="2">
        <f>0+RIGHT(E12,8)</f>
        <v>49103</v>
      </c>
      <c r="H12" s="9" t="s">
        <v>45</v>
      </c>
      <c r="I12" s="9" t="s">
        <v>77</v>
      </c>
      <c r="J12" s="10" t="s">
        <v>43</v>
      </c>
      <c r="K12" s="11" t="s">
        <v>44</v>
      </c>
      <c r="L12" s="8"/>
      <c r="M12" s="8"/>
      <c r="N12" s="12">
        <v>249221</v>
      </c>
      <c r="O12" s="12">
        <v>249221</v>
      </c>
      <c r="P12" s="8"/>
      <c r="Q12" s="8"/>
      <c r="R12" s="8"/>
      <c r="S12" s="8"/>
      <c r="T12" s="8"/>
      <c r="U12" s="8"/>
      <c r="V12" s="12">
        <v>249221</v>
      </c>
      <c r="W12" s="21">
        <v>249221</v>
      </c>
      <c r="X12" s="23">
        <f>W12-U12</f>
        <v>249221</v>
      </c>
      <c r="Y12" s="46">
        <f>+VLOOKUP(G12,'CIRCLEK-MN'!D:J,7,0)</f>
        <v>249221</v>
      </c>
      <c r="Z12" s="46">
        <f>+Y12-X12</f>
        <v>0</v>
      </c>
    </row>
    <row r="13" spans="1:26" ht="25.5" x14ac:dyDescent="0.25">
      <c r="A13" s="8"/>
      <c r="B13" s="9" t="s">
        <v>37</v>
      </c>
      <c r="C13" s="9" t="s">
        <v>71</v>
      </c>
      <c r="D13" s="9" t="s">
        <v>78</v>
      </c>
      <c r="E13" s="9" t="s">
        <v>79</v>
      </c>
      <c r="F13" s="9" t="s">
        <v>45</v>
      </c>
      <c r="G13" s="2">
        <f>0+RIGHT(E13,8)</f>
        <v>49112</v>
      </c>
      <c r="H13" s="9" t="s">
        <v>45</v>
      </c>
      <c r="I13" s="9" t="s">
        <v>80</v>
      </c>
      <c r="J13" s="10" t="s">
        <v>43</v>
      </c>
      <c r="K13" s="11" t="s">
        <v>44</v>
      </c>
      <c r="L13" s="8"/>
      <c r="M13" s="8"/>
      <c r="N13" s="12">
        <v>249221</v>
      </c>
      <c r="O13" s="12">
        <v>249221</v>
      </c>
      <c r="P13" s="8"/>
      <c r="Q13" s="8"/>
      <c r="R13" s="8"/>
      <c r="S13" s="8"/>
      <c r="T13" s="8"/>
      <c r="U13" s="8"/>
      <c r="V13" s="12">
        <v>249221</v>
      </c>
      <c r="W13" s="21">
        <v>249221</v>
      </c>
      <c r="X13" s="23">
        <f>W13-U13</f>
        <v>249221</v>
      </c>
      <c r="Y13" s="46">
        <f>+VLOOKUP(G13,'CIRCLEK-MN'!D:J,7,0)</f>
        <v>249221</v>
      </c>
      <c r="Z13" s="46">
        <f>+Y13-X13</f>
        <v>0</v>
      </c>
    </row>
    <row r="14" spans="1:26" ht="25.5" x14ac:dyDescent="0.25">
      <c r="A14" s="8"/>
      <c r="B14" s="9" t="s">
        <v>37</v>
      </c>
      <c r="C14" s="9" t="s">
        <v>71</v>
      </c>
      <c r="D14" s="9" t="s">
        <v>81</v>
      </c>
      <c r="E14" s="9" t="s">
        <v>82</v>
      </c>
      <c r="F14" s="9" t="s">
        <v>45</v>
      </c>
      <c r="G14" s="2">
        <f>0+RIGHT(E14,8)</f>
        <v>49113</v>
      </c>
      <c r="H14" s="9" t="s">
        <v>45</v>
      </c>
      <c r="I14" s="9" t="s">
        <v>83</v>
      </c>
      <c r="J14" s="10" t="s">
        <v>43</v>
      </c>
      <c r="K14" s="11" t="s">
        <v>44</v>
      </c>
      <c r="L14" s="8"/>
      <c r="M14" s="8"/>
      <c r="N14" s="12">
        <v>249221</v>
      </c>
      <c r="O14" s="12">
        <v>249221</v>
      </c>
      <c r="P14" s="8"/>
      <c r="Q14" s="8"/>
      <c r="R14" s="8"/>
      <c r="S14" s="8"/>
      <c r="T14" s="8"/>
      <c r="U14" s="8"/>
      <c r="V14" s="12">
        <v>249221</v>
      </c>
      <c r="W14" s="21">
        <v>249221</v>
      </c>
      <c r="X14" s="23">
        <f>W14-U14</f>
        <v>249221</v>
      </c>
      <c r="Y14" s="46">
        <f>+VLOOKUP(G14,'CIRCLEK-MN'!D:J,7,0)</f>
        <v>249221</v>
      </c>
      <c r="Z14" s="46">
        <f>+Y14-X14</f>
        <v>0</v>
      </c>
    </row>
    <row r="15" spans="1:26" ht="25.5" x14ac:dyDescent="0.25">
      <c r="A15" s="8"/>
      <c r="B15" s="9" t="s">
        <v>37</v>
      </c>
      <c r="C15" s="9" t="s">
        <v>84</v>
      </c>
      <c r="D15" s="9" t="s">
        <v>85</v>
      </c>
      <c r="E15" s="9" t="s">
        <v>86</v>
      </c>
      <c r="F15" s="9" t="s">
        <v>71</v>
      </c>
      <c r="G15" s="2">
        <f>0+RIGHT(E15,8)</f>
        <v>49234</v>
      </c>
      <c r="H15" s="9" t="s">
        <v>71</v>
      </c>
      <c r="I15" s="9" t="s">
        <v>87</v>
      </c>
      <c r="J15" s="10" t="s">
        <v>43</v>
      </c>
      <c r="K15" s="11" t="s">
        <v>44</v>
      </c>
      <c r="L15" s="8"/>
      <c r="M15" s="8"/>
      <c r="N15" s="12">
        <v>249221</v>
      </c>
      <c r="O15" s="12">
        <v>249221</v>
      </c>
      <c r="P15" s="8"/>
      <c r="Q15" s="8"/>
      <c r="R15" s="8"/>
      <c r="S15" s="8"/>
      <c r="T15" s="8"/>
      <c r="U15" s="8"/>
      <c r="V15" s="12">
        <v>249221</v>
      </c>
      <c r="W15" s="21">
        <v>249221</v>
      </c>
      <c r="X15" s="23">
        <f>W15-U15</f>
        <v>249221</v>
      </c>
      <c r="Y15" s="46">
        <f>+VLOOKUP(G15,'CIRCLEK-MN'!D:J,7,0)</f>
        <v>249221</v>
      </c>
      <c r="Z15" s="46">
        <f>+Y15-X15</f>
        <v>0</v>
      </c>
    </row>
    <row r="16" spans="1:26" ht="25.5" x14ac:dyDescent="0.25">
      <c r="A16" s="8"/>
      <c r="B16" s="9" t="s">
        <v>37</v>
      </c>
      <c r="C16" s="9" t="s">
        <v>84</v>
      </c>
      <c r="D16" s="9" t="s">
        <v>88</v>
      </c>
      <c r="E16" s="9" t="s">
        <v>89</v>
      </c>
      <c r="F16" s="9" t="s">
        <v>71</v>
      </c>
      <c r="G16" s="2">
        <f>0+RIGHT(E16,8)</f>
        <v>49236</v>
      </c>
      <c r="H16" s="9" t="s">
        <v>71</v>
      </c>
      <c r="I16" s="9" t="s">
        <v>90</v>
      </c>
      <c r="J16" s="10" t="s">
        <v>43</v>
      </c>
      <c r="K16" s="11" t="s">
        <v>44</v>
      </c>
      <c r="L16" s="8"/>
      <c r="M16" s="8"/>
      <c r="N16" s="12">
        <v>199377</v>
      </c>
      <c r="O16" s="12">
        <v>199377</v>
      </c>
      <c r="P16" s="8"/>
      <c r="Q16" s="8"/>
      <c r="R16" s="8"/>
      <c r="S16" s="8"/>
      <c r="T16" s="8"/>
      <c r="U16" s="8"/>
      <c r="V16" s="12">
        <v>199377</v>
      </c>
      <c r="W16" s="21">
        <v>199377</v>
      </c>
      <c r="X16" s="23">
        <f>W16-U16</f>
        <v>199377</v>
      </c>
      <c r="Y16" s="46">
        <f>+VLOOKUP(G16,'CIRCLEK-MN'!D:J,7,0)</f>
        <v>199377</v>
      </c>
      <c r="Z16" s="46">
        <f>+Y16-X16</f>
        <v>0</v>
      </c>
    </row>
    <row r="17" spans="1:26" ht="25.5" x14ac:dyDescent="0.25">
      <c r="A17" s="8"/>
      <c r="B17" s="9" t="s">
        <v>37</v>
      </c>
      <c r="C17" s="9" t="s">
        <v>84</v>
      </c>
      <c r="D17" s="9" t="s">
        <v>91</v>
      </c>
      <c r="E17" s="9" t="s">
        <v>92</v>
      </c>
      <c r="F17" s="9" t="s">
        <v>71</v>
      </c>
      <c r="G17" s="2">
        <f>0+RIGHT(E17,8)</f>
        <v>49245</v>
      </c>
      <c r="H17" s="9" t="s">
        <v>71</v>
      </c>
      <c r="I17" s="9" t="s">
        <v>93</v>
      </c>
      <c r="J17" s="10" t="s">
        <v>43</v>
      </c>
      <c r="K17" s="11" t="s">
        <v>44</v>
      </c>
      <c r="L17" s="8"/>
      <c r="M17" s="8"/>
      <c r="N17" s="12">
        <v>199377</v>
      </c>
      <c r="O17" s="12">
        <v>199377</v>
      </c>
      <c r="P17" s="8"/>
      <c r="Q17" s="8"/>
      <c r="R17" s="8"/>
      <c r="S17" s="8"/>
      <c r="T17" s="8"/>
      <c r="U17" s="8"/>
      <c r="V17" s="12">
        <v>199377</v>
      </c>
      <c r="W17" s="21">
        <v>199377</v>
      </c>
      <c r="X17" s="23">
        <f>W17-U17</f>
        <v>199377</v>
      </c>
      <c r="Y17" s="46">
        <f>+VLOOKUP(G17,'CIRCLEK-MN'!D:J,7,0)</f>
        <v>199377</v>
      </c>
      <c r="Z17" s="46">
        <f>+Y17-X17</f>
        <v>0</v>
      </c>
    </row>
    <row r="18" spans="1:26" ht="25.5" x14ac:dyDescent="0.25">
      <c r="A18" s="8"/>
      <c r="B18" s="9" t="s">
        <v>37</v>
      </c>
      <c r="C18" s="9" t="s">
        <v>94</v>
      </c>
      <c r="D18" s="9" t="s">
        <v>95</v>
      </c>
      <c r="E18" s="9" t="s">
        <v>96</v>
      </c>
      <c r="F18" s="9" t="s">
        <v>71</v>
      </c>
      <c r="G18" s="2">
        <f>0+RIGHT(E18,8)</f>
        <v>49243</v>
      </c>
      <c r="H18" s="9" t="s">
        <v>71</v>
      </c>
      <c r="I18" s="9" t="s">
        <v>97</v>
      </c>
      <c r="J18" s="10" t="s">
        <v>43</v>
      </c>
      <c r="K18" s="11" t="s">
        <v>44</v>
      </c>
      <c r="L18" s="8"/>
      <c r="M18" s="8"/>
      <c r="N18" s="12">
        <v>199377</v>
      </c>
      <c r="O18" s="12">
        <v>199377</v>
      </c>
      <c r="P18" s="8"/>
      <c r="Q18" s="8"/>
      <c r="R18" s="8"/>
      <c r="S18" s="8"/>
      <c r="T18" s="8"/>
      <c r="U18" s="8"/>
      <c r="V18" s="12">
        <v>199377</v>
      </c>
      <c r="W18" s="21">
        <v>199377</v>
      </c>
      <c r="X18" s="23">
        <f>W18-U18</f>
        <v>199377</v>
      </c>
      <c r="Y18" s="46">
        <f>+VLOOKUP(G18,'CIRCLEK-MN'!D:J,7,0)</f>
        <v>199377</v>
      </c>
      <c r="Z18" s="46">
        <f>+Y18-X18</f>
        <v>0</v>
      </c>
    </row>
    <row r="19" spans="1:26" ht="25.5" x14ac:dyDescent="0.25">
      <c r="A19" s="8"/>
      <c r="B19" s="9" t="s">
        <v>37</v>
      </c>
      <c r="C19" s="9" t="s">
        <v>94</v>
      </c>
      <c r="D19" s="9" t="s">
        <v>98</v>
      </c>
      <c r="E19" s="9" t="s">
        <v>99</v>
      </c>
      <c r="F19" s="9" t="s">
        <v>71</v>
      </c>
      <c r="G19" s="2">
        <f>0+RIGHT(E19,8)</f>
        <v>49244</v>
      </c>
      <c r="H19" s="9" t="s">
        <v>71</v>
      </c>
      <c r="I19" s="9" t="s">
        <v>100</v>
      </c>
      <c r="J19" s="10" t="s">
        <v>43</v>
      </c>
      <c r="K19" s="11" t="s">
        <v>44</v>
      </c>
      <c r="L19" s="8"/>
      <c r="M19" s="8"/>
      <c r="N19" s="12">
        <v>249221</v>
      </c>
      <c r="O19" s="12">
        <v>249221</v>
      </c>
      <c r="P19" s="8"/>
      <c r="Q19" s="8"/>
      <c r="R19" s="8"/>
      <c r="S19" s="8"/>
      <c r="T19" s="8"/>
      <c r="U19" s="8"/>
      <c r="V19" s="12">
        <v>249221</v>
      </c>
      <c r="W19" s="21">
        <v>249221</v>
      </c>
      <c r="X19" s="23">
        <f>W19-U19</f>
        <v>249221</v>
      </c>
      <c r="Y19" s="46">
        <f>+VLOOKUP(G19,'CIRCLEK-MN'!D:J,7,0)</f>
        <v>249221</v>
      </c>
      <c r="Z19" s="46">
        <f>+Y19-X19</f>
        <v>0</v>
      </c>
    </row>
    <row r="20" spans="1:26" ht="25.5" x14ac:dyDescent="0.25">
      <c r="A20" s="8"/>
      <c r="B20" s="9" t="s">
        <v>37</v>
      </c>
      <c r="C20" s="9" t="s">
        <v>94</v>
      </c>
      <c r="D20" s="9" t="s">
        <v>101</v>
      </c>
      <c r="E20" s="9" t="s">
        <v>102</v>
      </c>
      <c r="F20" s="9" t="s">
        <v>84</v>
      </c>
      <c r="G20" s="2">
        <f>0+RIGHT(E20,8)</f>
        <v>49320</v>
      </c>
      <c r="H20" s="9" t="s">
        <v>84</v>
      </c>
      <c r="I20" s="9" t="s">
        <v>103</v>
      </c>
      <c r="J20" s="10" t="s">
        <v>43</v>
      </c>
      <c r="K20" s="11" t="s">
        <v>44</v>
      </c>
      <c r="L20" s="8"/>
      <c r="M20" s="8"/>
      <c r="N20" s="12">
        <v>249221</v>
      </c>
      <c r="O20" s="12">
        <v>249221</v>
      </c>
      <c r="P20" s="8"/>
      <c r="Q20" s="8"/>
      <c r="R20" s="8"/>
      <c r="S20" s="8"/>
      <c r="T20" s="8"/>
      <c r="U20" s="8"/>
      <c r="V20" s="12">
        <v>249221</v>
      </c>
      <c r="W20" s="21">
        <v>249221</v>
      </c>
      <c r="X20" s="23">
        <f>W20-U20</f>
        <v>249221</v>
      </c>
      <c r="Y20" s="46">
        <f>+VLOOKUP(G20,'CIRCLEK-MN'!D:J,7,0)</f>
        <v>249221</v>
      </c>
      <c r="Z20" s="46">
        <f>+Y20-X20</f>
        <v>0</v>
      </c>
    </row>
    <row r="21" spans="1:26" ht="25.5" x14ac:dyDescent="0.25">
      <c r="A21" s="8"/>
      <c r="B21" s="9" t="s">
        <v>37</v>
      </c>
      <c r="C21" s="9" t="s">
        <v>94</v>
      </c>
      <c r="D21" s="9" t="s">
        <v>104</v>
      </c>
      <c r="E21" s="9" t="s">
        <v>105</v>
      </c>
      <c r="F21" s="9" t="s">
        <v>84</v>
      </c>
      <c r="G21" s="2">
        <f>0+RIGHT(E21,8)</f>
        <v>49340</v>
      </c>
      <c r="H21" s="9" t="s">
        <v>84</v>
      </c>
      <c r="I21" s="9" t="s">
        <v>106</v>
      </c>
      <c r="J21" s="10" t="s">
        <v>43</v>
      </c>
      <c r="K21" s="11" t="s">
        <v>44</v>
      </c>
      <c r="L21" s="8"/>
      <c r="M21" s="8"/>
      <c r="N21" s="12">
        <v>249221</v>
      </c>
      <c r="O21" s="12">
        <v>249221</v>
      </c>
      <c r="P21" s="8"/>
      <c r="Q21" s="8"/>
      <c r="R21" s="8"/>
      <c r="S21" s="8"/>
      <c r="T21" s="8"/>
      <c r="U21" s="8"/>
      <c r="V21" s="12">
        <v>249221</v>
      </c>
      <c r="W21" s="21">
        <v>249221</v>
      </c>
      <c r="X21" s="23">
        <f>W21-U21</f>
        <v>249221</v>
      </c>
      <c r="Y21" s="46">
        <f>+VLOOKUP(G21,'CIRCLEK-MN'!D:J,7,0)</f>
        <v>249221</v>
      </c>
      <c r="Z21" s="46">
        <f>+Y21-X21</f>
        <v>0</v>
      </c>
    </row>
    <row r="22" spans="1:26" ht="25.5" x14ac:dyDescent="0.25">
      <c r="A22" s="8"/>
      <c r="B22" s="9" t="s">
        <v>37</v>
      </c>
      <c r="C22" s="9" t="s">
        <v>94</v>
      </c>
      <c r="D22" s="9" t="s">
        <v>107</v>
      </c>
      <c r="E22" s="9" t="s">
        <v>108</v>
      </c>
      <c r="F22" s="9" t="s">
        <v>84</v>
      </c>
      <c r="G22" s="2">
        <f>0+RIGHT(E22,8)</f>
        <v>49341</v>
      </c>
      <c r="H22" s="9" t="s">
        <v>84</v>
      </c>
      <c r="I22" s="9" t="s">
        <v>109</v>
      </c>
      <c r="J22" s="10" t="s">
        <v>43</v>
      </c>
      <c r="K22" s="11" t="s">
        <v>44</v>
      </c>
      <c r="L22" s="8"/>
      <c r="M22" s="8"/>
      <c r="N22" s="12">
        <v>299065</v>
      </c>
      <c r="O22" s="12">
        <v>299065</v>
      </c>
      <c r="P22" s="8"/>
      <c r="Q22" s="8"/>
      <c r="R22" s="8"/>
      <c r="S22" s="8"/>
      <c r="T22" s="8"/>
      <c r="U22" s="8"/>
      <c r="V22" s="12">
        <v>299065</v>
      </c>
      <c r="W22" s="21">
        <v>299065</v>
      </c>
      <c r="X22" s="23">
        <f>W22-U22</f>
        <v>299065</v>
      </c>
      <c r="Y22" s="46">
        <f>+VLOOKUP(G22,'CIRCLEK-MN'!D:J,7,0)</f>
        <v>299065</v>
      </c>
      <c r="Z22" s="46">
        <f>+Y22-X22</f>
        <v>0</v>
      </c>
    </row>
    <row r="23" spans="1:26" ht="25.5" x14ac:dyDescent="0.25">
      <c r="A23" s="8"/>
      <c r="B23" s="9" t="s">
        <v>37</v>
      </c>
      <c r="C23" s="9" t="s">
        <v>110</v>
      </c>
      <c r="D23" s="9" t="s">
        <v>111</v>
      </c>
      <c r="E23" s="9" t="s">
        <v>112</v>
      </c>
      <c r="F23" s="9" t="s">
        <v>94</v>
      </c>
      <c r="G23" s="2">
        <f>0+RIGHT(E23,8)</f>
        <v>49417</v>
      </c>
      <c r="H23" s="9" t="s">
        <v>94</v>
      </c>
      <c r="I23" s="9" t="s">
        <v>113</v>
      </c>
      <c r="J23" s="10" t="s">
        <v>43</v>
      </c>
      <c r="K23" s="11" t="s">
        <v>44</v>
      </c>
      <c r="L23" s="8"/>
      <c r="M23" s="8"/>
      <c r="N23" s="12">
        <v>199377</v>
      </c>
      <c r="O23" s="12">
        <v>199377</v>
      </c>
      <c r="P23" s="8"/>
      <c r="Q23" s="8"/>
      <c r="R23" s="8"/>
      <c r="S23" s="8"/>
      <c r="T23" s="8"/>
      <c r="U23" s="8"/>
      <c r="V23" s="12">
        <v>199377</v>
      </c>
      <c r="W23" s="21">
        <v>199377</v>
      </c>
      <c r="X23" s="23">
        <f>W23-U23</f>
        <v>199377</v>
      </c>
      <c r="Y23" s="46">
        <f>+VLOOKUP(G23,'CIRCLEK-MN'!D:J,7,0)</f>
        <v>199377</v>
      </c>
      <c r="Z23" s="46">
        <f>+Y23-X23</f>
        <v>0</v>
      </c>
    </row>
    <row r="24" spans="1:26" ht="25.5" x14ac:dyDescent="0.25">
      <c r="A24" s="8"/>
      <c r="B24" s="9" t="s">
        <v>37</v>
      </c>
      <c r="C24" s="9" t="s">
        <v>110</v>
      </c>
      <c r="D24" s="9" t="s">
        <v>114</v>
      </c>
      <c r="E24" s="9" t="s">
        <v>115</v>
      </c>
      <c r="F24" s="9" t="s">
        <v>94</v>
      </c>
      <c r="G24" s="2">
        <f>0+RIGHT(E24,8)</f>
        <v>49418</v>
      </c>
      <c r="H24" s="9" t="s">
        <v>94</v>
      </c>
      <c r="I24" s="9" t="s">
        <v>116</v>
      </c>
      <c r="J24" s="10" t="s">
        <v>43</v>
      </c>
      <c r="K24" s="11" t="s">
        <v>44</v>
      </c>
      <c r="L24" s="8"/>
      <c r="M24" s="8"/>
      <c r="N24" s="12">
        <v>249221</v>
      </c>
      <c r="O24" s="12">
        <v>249221</v>
      </c>
      <c r="P24" s="8"/>
      <c r="Q24" s="8"/>
      <c r="R24" s="8"/>
      <c r="S24" s="8"/>
      <c r="T24" s="8"/>
      <c r="U24" s="8"/>
      <c r="V24" s="12">
        <v>249221</v>
      </c>
      <c r="W24" s="21">
        <v>249221</v>
      </c>
      <c r="X24" s="23">
        <f>W24-U24</f>
        <v>249221</v>
      </c>
      <c r="Y24" s="46">
        <f>+VLOOKUP(G24,'CIRCLEK-MN'!D:J,7,0)</f>
        <v>249221</v>
      </c>
      <c r="Z24" s="46">
        <f>+Y24-X24</f>
        <v>0</v>
      </c>
    </row>
    <row r="25" spans="1:26" ht="25.5" x14ac:dyDescent="0.25">
      <c r="A25" s="8"/>
      <c r="B25" s="9" t="s">
        <v>37</v>
      </c>
      <c r="C25" s="9" t="s">
        <v>110</v>
      </c>
      <c r="D25" s="9" t="s">
        <v>117</v>
      </c>
      <c r="E25" s="9" t="s">
        <v>118</v>
      </c>
      <c r="F25" s="9" t="s">
        <v>94</v>
      </c>
      <c r="G25" s="2">
        <f>0+RIGHT(E25,8)</f>
        <v>49419</v>
      </c>
      <c r="H25" s="9" t="s">
        <v>94</v>
      </c>
      <c r="I25" s="9" t="s">
        <v>119</v>
      </c>
      <c r="J25" s="10" t="s">
        <v>43</v>
      </c>
      <c r="K25" s="11" t="s">
        <v>44</v>
      </c>
      <c r="L25" s="8"/>
      <c r="M25" s="8"/>
      <c r="N25" s="12">
        <v>199377</v>
      </c>
      <c r="O25" s="12">
        <v>199377</v>
      </c>
      <c r="P25" s="8"/>
      <c r="Q25" s="8"/>
      <c r="R25" s="8"/>
      <c r="S25" s="8"/>
      <c r="T25" s="8"/>
      <c r="U25" s="8"/>
      <c r="V25" s="12">
        <v>199377</v>
      </c>
      <c r="W25" s="21">
        <v>199377</v>
      </c>
      <c r="X25" s="23">
        <f>W25-U25</f>
        <v>199377</v>
      </c>
      <c r="Y25" s="46">
        <f>+VLOOKUP(G25,'CIRCLEK-MN'!D:J,7,0)</f>
        <v>199377</v>
      </c>
      <c r="Z25" s="46">
        <f>+Y25-X25</f>
        <v>0</v>
      </c>
    </row>
    <row r="26" spans="1:26" ht="25.5" x14ac:dyDescent="0.25">
      <c r="A26" s="8"/>
      <c r="B26" s="9" t="s">
        <v>37</v>
      </c>
      <c r="C26" s="9" t="s">
        <v>110</v>
      </c>
      <c r="D26" s="9" t="s">
        <v>120</v>
      </c>
      <c r="E26" s="9" t="s">
        <v>121</v>
      </c>
      <c r="F26" s="9" t="s">
        <v>94</v>
      </c>
      <c r="G26" s="2">
        <f>0+RIGHT(E26,8)</f>
        <v>49420</v>
      </c>
      <c r="H26" s="9" t="s">
        <v>94</v>
      </c>
      <c r="I26" s="9" t="s">
        <v>122</v>
      </c>
      <c r="J26" s="10" t="s">
        <v>43</v>
      </c>
      <c r="K26" s="11" t="s">
        <v>44</v>
      </c>
      <c r="L26" s="8"/>
      <c r="M26" s="8"/>
      <c r="N26" s="12">
        <v>249221</v>
      </c>
      <c r="O26" s="12">
        <v>249221</v>
      </c>
      <c r="P26" s="8"/>
      <c r="Q26" s="8"/>
      <c r="R26" s="8"/>
      <c r="S26" s="8"/>
      <c r="T26" s="8"/>
      <c r="U26" s="8"/>
      <c r="V26" s="12">
        <v>249221</v>
      </c>
      <c r="W26" s="21">
        <v>249221</v>
      </c>
      <c r="X26" s="23">
        <f>W26-U26</f>
        <v>249221</v>
      </c>
      <c r="Y26" s="46">
        <f>+VLOOKUP(G26,'CIRCLEK-MN'!D:J,7,0)</f>
        <v>249221</v>
      </c>
      <c r="Z26" s="46">
        <f>+Y26-X26</f>
        <v>0</v>
      </c>
    </row>
    <row r="27" spans="1:26" ht="25.5" x14ac:dyDescent="0.25">
      <c r="A27" s="8"/>
      <c r="B27" s="9" t="s">
        <v>37</v>
      </c>
      <c r="C27" s="9" t="s">
        <v>110</v>
      </c>
      <c r="D27" s="9" t="s">
        <v>123</v>
      </c>
      <c r="E27" s="9" t="s">
        <v>124</v>
      </c>
      <c r="F27" s="9" t="s">
        <v>94</v>
      </c>
      <c r="G27" s="2">
        <f>0+RIGHT(E27,8)</f>
        <v>49421</v>
      </c>
      <c r="H27" s="9" t="s">
        <v>94</v>
      </c>
      <c r="I27" s="9" t="s">
        <v>125</v>
      </c>
      <c r="J27" s="10" t="s">
        <v>43</v>
      </c>
      <c r="K27" s="11" t="s">
        <v>44</v>
      </c>
      <c r="L27" s="8"/>
      <c r="M27" s="8"/>
      <c r="N27" s="12">
        <v>249221</v>
      </c>
      <c r="O27" s="12">
        <v>249221</v>
      </c>
      <c r="P27" s="8"/>
      <c r="Q27" s="8"/>
      <c r="R27" s="8"/>
      <c r="S27" s="8"/>
      <c r="T27" s="8"/>
      <c r="U27" s="8"/>
      <c r="V27" s="12">
        <v>249221</v>
      </c>
      <c r="W27" s="21">
        <v>249221</v>
      </c>
      <c r="X27" s="23">
        <f>W27-U27</f>
        <v>249221</v>
      </c>
      <c r="Y27" s="46">
        <f>+VLOOKUP(G27,'CIRCLEK-MN'!D:J,7,0)</f>
        <v>249221</v>
      </c>
      <c r="Z27" s="46">
        <f>+Y27-X27</f>
        <v>0</v>
      </c>
    </row>
    <row r="28" spans="1:26" ht="25.5" x14ac:dyDescent="0.25">
      <c r="A28" s="8"/>
      <c r="B28" s="9" t="s">
        <v>37</v>
      </c>
      <c r="C28" s="9" t="s">
        <v>110</v>
      </c>
      <c r="D28" s="9" t="s">
        <v>126</v>
      </c>
      <c r="E28" s="9" t="s">
        <v>127</v>
      </c>
      <c r="F28" s="9" t="s">
        <v>94</v>
      </c>
      <c r="G28" s="2">
        <f>0+RIGHT(E28,8)</f>
        <v>49422</v>
      </c>
      <c r="H28" s="9" t="s">
        <v>94</v>
      </c>
      <c r="I28" s="9" t="s">
        <v>128</v>
      </c>
      <c r="J28" s="10" t="s">
        <v>43</v>
      </c>
      <c r="K28" s="11" t="s">
        <v>44</v>
      </c>
      <c r="L28" s="8"/>
      <c r="M28" s="8"/>
      <c r="N28" s="12">
        <v>199377</v>
      </c>
      <c r="O28" s="12">
        <v>199377</v>
      </c>
      <c r="P28" s="8"/>
      <c r="Q28" s="8"/>
      <c r="R28" s="8"/>
      <c r="S28" s="8"/>
      <c r="T28" s="8"/>
      <c r="U28" s="8"/>
      <c r="V28" s="12">
        <v>199377</v>
      </c>
      <c r="W28" s="21">
        <v>199377</v>
      </c>
      <c r="X28" s="23">
        <f>W28-U28</f>
        <v>199377</v>
      </c>
      <c r="Y28" s="46">
        <f>+VLOOKUP(G28,'CIRCLEK-MN'!D:J,7,0)</f>
        <v>199377</v>
      </c>
      <c r="Z28" s="46">
        <f>+Y28-X28</f>
        <v>0</v>
      </c>
    </row>
    <row r="29" spans="1:26" ht="25.5" x14ac:dyDescent="0.25">
      <c r="A29" s="8"/>
      <c r="B29" s="9" t="s">
        <v>37</v>
      </c>
      <c r="C29" s="9" t="s">
        <v>110</v>
      </c>
      <c r="D29" s="9" t="s">
        <v>129</v>
      </c>
      <c r="E29" s="9" t="s">
        <v>130</v>
      </c>
      <c r="F29" s="9" t="s">
        <v>94</v>
      </c>
      <c r="G29" s="2">
        <f>0+RIGHT(E29,8)</f>
        <v>49423</v>
      </c>
      <c r="H29" s="9" t="s">
        <v>94</v>
      </c>
      <c r="I29" s="9" t="s">
        <v>131</v>
      </c>
      <c r="J29" s="10" t="s">
        <v>43</v>
      </c>
      <c r="K29" s="11" t="s">
        <v>44</v>
      </c>
      <c r="L29" s="8"/>
      <c r="M29" s="8"/>
      <c r="N29" s="12">
        <v>373831</v>
      </c>
      <c r="O29" s="12">
        <v>373831</v>
      </c>
      <c r="P29" s="8"/>
      <c r="Q29" s="8"/>
      <c r="R29" s="8"/>
      <c r="S29" s="8"/>
      <c r="T29" s="8"/>
      <c r="U29" s="8"/>
      <c r="V29" s="12">
        <v>373831</v>
      </c>
      <c r="W29" s="21">
        <v>373831</v>
      </c>
      <c r="X29" s="23">
        <f>W29-U29</f>
        <v>373831</v>
      </c>
      <c r="Y29" s="46">
        <f>+VLOOKUP(G29,'CIRCLEK-MN'!D:J,7,0)</f>
        <v>373831</v>
      </c>
      <c r="Z29" s="46">
        <f>+Y29-X29</f>
        <v>0</v>
      </c>
    </row>
    <row r="30" spans="1:26" ht="25.5" x14ac:dyDescent="0.25">
      <c r="A30" s="8"/>
      <c r="B30" s="9" t="s">
        <v>37</v>
      </c>
      <c r="C30" s="9" t="s">
        <v>110</v>
      </c>
      <c r="D30" s="9" t="s">
        <v>132</v>
      </c>
      <c r="E30" s="9" t="s">
        <v>133</v>
      </c>
      <c r="F30" s="9" t="s">
        <v>94</v>
      </c>
      <c r="G30" s="2">
        <f>0+RIGHT(E30,8)</f>
        <v>49472</v>
      </c>
      <c r="H30" s="9" t="s">
        <v>94</v>
      </c>
      <c r="I30" s="9" t="s">
        <v>134</v>
      </c>
      <c r="J30" s="10" t="s">
        <v>43</v>
      </c>
      <c r="K30" s="11" t="s">
        <v>44</v>
      </c>
      <c r="L30" s="8"/>
      <c r="M30" s="8"/>
      <c r="N30" s="12">
        <v>199377</v>
      </c>
      <c r="O30" s="12">
        <v>199377</v>
      </c>
      <c r="P30" s="8"/>
      <c r="Q30" s="8"/>
      <c r="R30" s="8"/>
      <c r="S30" s="8"/>
      <c r="T30" s="8"/>
      <c r="U30" s="8"/>
      <c r="V30" s="12">
        <v>199377</v>
      </c>
      <c r="W30" s="21">
        <v>199377</v>
      </c>
      <c r="X30" s="23">
        <f>W30-U30</f>
        <v>199377</v>
      </c>
      <c r="Y30" s="46">
        <f>+VLOOKUP(G30,'CIRCLEK-MN'!D:J,7,0)</f>
        <v>199377</v>
      </c>
      <c r="Z30" s="46">
        <f>+Y30-X30</f>
        <v>0</v>
      </c>
    </row>
    <row r="31" spans="1:26" ht="25.5" x14ac:dyDescent="0.25">
      <c r="A31" s="8"/>
      <c r="B31" s="9" t="s">
        <v>37</v>
      </c>
      <c r="C31" s="9" t="s">
        <v>110</v>
      </c>
      <c r="D31" s="9" t="s">
        <v>135</v>
      </c>
      <c r="E31" s="9" t="s">
        <v>136</v>
      </c>
      <c r="F31" s="9" t="s">
        <v>94</v>
      </c>
      <c r="G31" s="2">
        <f>0+RIGHT(E31,8)</f>
        <v>49473</v>
      </c>
      <c r="H31" s="9" t="s">
        <v>94</v>
      </c>
      <c r="I31" s="9" t="s">
        <v>137</v>
      </c>
      <c r="J31" s="10" t="s">
        <v>43</v>
      </c>
      <c r="K31" s="11" t="s">
        <v>44</v>
      </c>
      <c r="L31" s="8"/>
      <c r="M31" s="8"/>
      <c r="N31" s="12">
        <v>199377</v>
      </c>
      <c r="O31" s="12">
        <v>199377</v>
      </c>
      <c r="P31" s="8"/>
      <c r="Q31" s="8"/>
      <c r="R31" s="8"/>
      <c r="S31" s="8"/>
      <c r="T31" s="8"/>
      <c r="U31" s="8"/>
      <c r="V31" s="12">
        <v>199377</v>
      </c>
      <c r="W31" s="21">
        <v>199377</v>
      </c>
      <c r="X31" s="23">
        <f>W31-U31</f>
        <v>199377</v>
      </c>
      <c r="Y31" s="46">
        <f>+VLOOKUP(G31,'CIRCLEK-MN'!D:J,7,0)</f>
        <v>199377</v>
      </c>
      <c r="Z31" s="46">
        <f>+Y31-X31</f>
        <v>0</v>
      </c>
    </row>
    <row r="32" spans="1:26" ht="25.5" x14ac:dyDescent="0.25">
      <c r="A32" s="8"/>
      <c r="B32" s="9" t="s">
        <v>37</v>
      </c>
      <c r="C32" s="9" t="s">
        <v>110</v>
      </c>
      <c r="D32" s="9" t="s">
        <v>138</v>
      </c>
      <c r="E32" s="9" t="s">
        <v>139</v>
      </c>
      <c r="F32" s="9" t="s">
        <v>94</v>
      </c>
      <c r="G32" s="2">
        <f>0+RIGHT(E32,8)</f>
        <v>49495</v>
      </c>
      <c r="H32" s="9" t="s">
        <v>94</v>
      </c>
      <c r="I32" s="9" t="s">
        <v>140</v>
      </c>
      <c r="J32" s="10" t="s">
        <v>43</v>
      </c>
      <c r="K32" s="11" t="s">
        <v>44</v>
      </c>
      <c r="L32" s="8"/>
      <c r="M32" s="8"/>
      <c r="N32" s="12">
        <v>199377</v>
      </c>
      <c r="O32" s="12">
        <v>199377</v>
      </c>
      <c r="P32" s="8"/>
      <c r="Q32" s="8"/>
      <c r="R32" s="8"/>
      <c r="S32" s="8"/>
      <c r="T32" s="8"/>
      <c r="U32" s="8"/>
      <c r="V32" s="12">
        <v>199377</v>
      </c>
      <c r="W32" s="21">
        <v>199377</v>
      </c>
      <c r="X32" s="23">
        <f>W32-U32</f>
        <v>199377</v>
      </c>
      <c r="Y32" s="46">
        <f>+VLOOKUP(G32,'CIRCLEK-MN'!D:J,7,0)</f>
        <v>199377</v>
      </c>
      <c r="Z32" s="46">
        <f>+Y32-X32</f>
        <v>0</v>
      </c>
    </row>
    <row r="33" spans="1:26" ht="25.5" x14ac:dyDescent="0.25">
      <c r="A33" s="8"/>
      <c r="B33" s="9" t="s">
        <v>37</v>
      </c>
      <c r="C33" s="9" t="s">
        <v>110</v>
      </c>
      <c r="D33" s="9" t="s">
        <v>141</v>
      </c>
      <c r="E33" s="9" t="s">
        <v>142</v>
      </c>
      <c r="F33" s="9" t="s">
        <v>94</v>
      </c>
      <c r="G33" s="2">
        <f>0+RIGHT(E33,8)</f>
        <v>49496</v>
      </c>
      <c r="H33" s="9" t="s">
        <v>94</v>
      </c>
      <c r="I33" s="9" t="s">
        <v>143</v>
      </c>
      <c r="J33" s="10" t="s">
        <v>43</v>
      </c>
      <c r="K33" s="11" t="s">
        <v>44</v>
      </c>
      <c r="L33" s="8"/>
      <c r="M33" s="8"/>
      <c r="N33" s="12">
        <v>249221</v>
      </c>
      <c r="O33" s="12">
        <v>249221</v>
      </c>
      <c r="P33" s="8"/>
      <c r="Q33" s="8"/>
      <c r="R33" s="8"/>
      <c r="S33" s="8"/>
      <c r="T33" s="8"/>
      <c r="U33" s="8"/>
      <c r="V33" s="12">
        <v>249221</v>
      </c>
      <c r="W33" s="21">
        <v>249221</v>
      </c>
      <c r="X33" s="23">
        <f>W33-U33</f>
        <v>249221</v>
      </c>
      <c r="Y33" s="46">
        <f>+VLOOKUP(G33,'CIRCLEK-MN'!D:J,7,0)</f>
        <v>249221</v>
      </c>
      <c r="Z33" s="46">
        <f>+Y33-X33</f>
        <v>0</v>
      </c>
    </row>
    <row r="34" spans="1:26" ht="25.5" x14ac:dyDescent="0.25">
      <c r="A34" s="8"/>
      <c r="B34" s="9" t="s">
        <v>37</v>
      </c>
      <c r="C34" s="9" t="s">
        <v>110</v>
      </c>
      <c r="D34" s="9" t="s">
        <v>144</v>
      </c>
      <c r="E34" s="9" t="s">
        <v>145</v>
      </c>
      <c r="F34" s="9" t="s">
        <v>94</v>
      </c>
      <c r="G34" s="2">
        <f>0+RIGHT(E34,8)</f>
        <v>49497</v>
      </c>
      <c r="H34" s="9" t="s">
        <v>94</v>
      </c>
      <c r="I34" s="9" t="s">
        <v>146</v>
      </c>
      <c r="J34" s="10" t="s">
        <v>43</v>
      </c>
      <c r="K34" s="11" t="s">
        <v>44</v>
      </c>
      <c r="L34" s="8"/>
      <c r="M34" s="8"/>
      <c r="N34" s="12">
        <v>199377</v>
      </c>
      <c r="O34" s="12">
        <v>199377</v>
      </c>
      <c r="P34" s="8"/>
      <c r="Q34" s="8"/>
      <c r="R34" s="8"/>
      <c r="S34" s="8"/>
      <c r="T34" s="8"/>
      <c r="U34" s="8"/>
      <c r="V34" s="12">
        <v>199377</v>
      </c>
      <c r="W34" s="21">
        <v>199377</v>
      </c>
      <c r="X34" s="23">
        <f>W34-U34</f>
        <v>199377</v>
      </c>
      <c r="Y34" s="46">
        <f>+VLOOKUP(G34,'CIRCLEK-MN'!D:J,7,0)</f>
        <v>199377</v>
      </c>
      <c r="Z34" s="46">
        <f>+Y34-X34</f>
        <v>0</v>
      </c>
    </row>
    <row r="35" spans="1:26" ht="25.5" x14ac:dyDescent="0.25">
      <c r="A35" s="8"/>
      <c r="B35" s="9" t="s">
        <v>37</v>
      </c>
      <c r="C35" s="9" t="s">
        <v>110</v>
      </c>
      <c r="D35" s="9" t="s">
        <v>147</v>
      </c>
      <c r="E35" s="9" t="s">
        <v>148</v>
      </c>
      <c r="F35" s="9" t="s">
        <v>94</v>
      </c>
      <c r="G35" s="2">
        <f>0+RIGHT(E35,8)</f>
        <v>49537</v>
      </c>
      <c r="H35" s="9" t="s">
        <v>94</v>
      </c>
      <c r="I35" s="9" t="s">
        <v>149</v>
      </c>
      <c r="J35" s="10" t="s">
        <v>43</v>
      </c>
      <c r="K35" s="11" t="s">
        <v>44</v>
      </c>
      <c r="L35" s="8"/>
      <c r="M35" s="8"/>
      <c r="N35" s="12">
        <v>249221</v>
      </c>
      <c r="O35" s="12">
        <v>249221</v>
      </c>
      <c r="P35" s="8"/>
      <c r="Q35" s="8"/>
      <c r="R35" s="8"/>
      <c r="S35" s="8"/>
      <c r="T35" s="8"/>
      <c r="U35" s="8"/>
      <c r="V35" s="12">
        <v>249221</v>
      </c>
      <c r="W35" s="21">
        <v>249221</v>
      </c>
      <c r="X35" s="23">
        <f>W35-U35</f>
        <v>249221</v>
      </c>
      <c r="Y35" s="46">
        <f>+VLOOKUP(G35,'CIRCLEK-MN'!D:J,7,0)</f>
        <v>249221</v>
      </c>
      <c r="Z35" s="46">
        <f>+Y35-X35</f>
        <v>0</v>
      </c>
    </row>
    <row r="36" spans="1:26" ht="25.5" x14ac:dyDescent="0.25">
      <c r="A36" s="8"/>
      <c r="B36" s="9" t="s">
        <v>37</v>
      </c>
      <c r="C36" s="9" t="s">
        <v>150</v>
      </c>
      <c r="D36" s="9" t="s">
        <v>151</v>
      </c>
      <c r="E36" s="9" t="s">
        <v>152</v>
      </c>
      <c r="F36" s="9" t="s">
        <v>94</v>
      </c>
      <c r="G36" s="2">
        <f>0+RIGHT(E36,8)</f>
        <v>49498</v>
      </c>
      <c r="H36" s="9" t="s">
        <v>94</v>
      </c>
      <c r="I36" s="9" t="s">
        <v>153</v>
      </c>
      <c r="J36" s="10" t="s">
        <v>43</v>
      </c>
      <c r="K36" s="11" t="s">
        <v>44</v>
      </c>
      <c r="L36" s="8"/>
      <c r="M36" s="8"/>
      <c r="N36" s="12">
        <v>249221</v>
      </c>
      <c r="O36" s="12">
        <v>249221</v>
      </c>
      <c r="P36" s="8"/>
      <c r="Q36" s="8"/>
      <c r="R36" s="8"/>
      <c r="S36" s="8"/>
      <c r="T36" s="8"/>
      <c r="U36" s="8"/>
      <c r="V36" s="12">
        <v>249221</v>
      </c>
      <c r="W36" s="21">
        <v>249221</v>
      </c>
      <c r="X36" s="23">
        <f>W36-U36</f>
        <v>249221</v>
      </c>
      <c r="Y36" s="46">
        <f>+VLOOKUP(G36,'CIRCLEK-MN'!D:J,7,0)</f>
        <v>249221</v>
      </c>
      <c r="Z36" s="46">
        <f>+Y36-X36</f>
        <v>0</v>
      </c>
    </row>
    <row r="37" spans="1:26" ht="25.5" x14ac:dyDescent="0.25">
      <c r="A37" s="8"/>
      <c r="B37" s="9" t="s">
        <v>37</v>
      </c>
      <c r="C37" s="9" t="s">
        <v>150</v>
      </c>
      <c r="D37" s="9" t="s">
        <v>154</v>
      </c>
      <c r="E37" s="9" t="s">
        <v>155</v>
      </c>
      <c r="F37" s="9" t="s">
        <v>110</v>
      </c>
      <c r="G37" s="2">
        <f>0+RIGHT(E37,8)</f>
        <v>50285</v>
      </c>
      <c r="H37" s="9" t="s">
        <v>110</v>
      </c>
      <c r="I37" s="9" t="s">
        <v>156</v>
      </c>
      <c r="J37" s="10" t="s">
        <v>43</v>
      </c>
      <c r="K37" s="11" t="s">
        <v>44</v>
      </c>
      <c r="L37" s="8"/>
      <c r="M37" s="8"/>
      <c r="N37" s="12">
        <v>249221</v>
      </c>
      <c r="O37" s="12">
        <v>249221</v>
      </c>
      <c r="P37" s="8"/>
      <c r="Q37" s="8"/>
      <c r="R37" s="8"/>
      <c r="S37" s="8"/>
      <c r="T37" s="8"/>
      <c r="U37" s="8"/>
      <c r="V37" s="12">
        <v>249221</v>
      </c>
      <c r="W37" s="21">
        <v>249221</v>
      </c>
      <c r="X37" s="23">
        <f>W37-U37</f>
        <v>249221</v>
      </c>
      <c r="Y37" s="46">
        <f>+VLOOKUP(G37,'CIRCLEK-MN'!D:J,7,0)</f>
        <v>249221</v>
      </c>
      <c r="Z37" s="46">
        <f>+Y37-X37</f>
        <v>0</v>
      </c>
    </row>
    <row r="38" spans="1:26" ht="25.5" x14ac:dyDescent="0.25">
      <c r="A38" s="8"/>
      <c r="B38" s="9" t="s">
        <v>37</v>
      </c>
      <c r="C38" s="9" t="s">
        <v>150</v>
      </c>
      <c r="D38" s="9" t="s">
        <v>157</v>
      </c>
      <c r="E38" s="9" t="s">
        <v>158</v>
      </c>
      <c r="F38" s="9" t="s">
        <v>110</v>
      </c>
      <c r="G38" s="2">
        <f>0+RIGHT(E38,8)</f>
        <v>50287</v>
      </c>
      <c r="H38" s="9" t="s">
        <v>110</v>
      </c>
      <c r="I38" s="9" t="s">
        <v>159</v>
      </c>
      <c r="J38" s="10" t="s">
        <v>43</v>
      </c>
      <c r="K38" s="11" t="s">
        <v>44</v>
      </c>
      <c r="L38" s="8"/>
      <c r="M38" s="8"/>
      <c r="N38" s="12">
        <v>199377</v>
      </c>
      <c r="O38" s="12">
        <v>199377</v>
      </c>
      <c r="P38" s="8"/>
      <c r="Q38" s="8"/>
      <c r="R38" s="8"/>
      <c r="S38" s="8"/>
      <c r="T38" s="8"/>
      <c r="U38" s="8"/>
      <c r="V38" s="12">
        <v>199377</v>
      </c>
      <c r="W38" s="21">
        <v>199377</v>
      </c>
      <c r="X38" s="23">
        <f>W38-U38</f>
        <v>199377</v>
      </c>
      <c r="Y38" s="46">
        <f>+VLOOKUP(G38,'CIRCLEK-MN'!D:J,7,0)</f>
        <v>199377</v>
      </c>
      <c r="Z38" s="46">
        <f>+Y38-X38</f>
        <v>0</v>
      </c>
    </row>
    <row r="39" spans="1:26" ht="25.5" x14ac:dyDescent="0.25">
      <c r="A39" s="8"/>
      <c r="B39" s="9" t="s">
        <v>37</v>
      </c>
      <c r="C39" s="9" t="s">
        <v>150</v>
      </c>
      <c r="D39" s="9" t="s">
        <v>160</v>
      </c>
      <c r="E39" s="9" t="s">
        <v>161</v>
      </c>
      <c r="F39" s="9" t="s">
        <v>110</v>
      </c>
      <c r="G39" s="2">
        <f>0+RIGHT(E39,8)</f>
        <v>50288</v>
      </c>
      <c r="H39" s="9" t="s">
        <v>110</v>
      </c>
      <c r="I39" s="9" t="s">
        <v>162</v>
      </c>
      <c r="J39" s="10" t="s">
        <v>43</v>
      </c>
      <c r="K39" s="11" t="s">
        <v>44</v>
      </c>
      <c r="L39" s="8"/>
      <c r="M39" s="8"/>
      <c r="N39" s="12">
        <v>249221</v>
      </c>
      <c r="O39" s="12">
        <v>249221</v>
      </c>
      <c r="P39" s="8"/>
      <c r="Q39" s="8"/>
      <c r="R39" s="8"/>
      <c r="S39" s="8"/>
      <c r="T39" s="8"/>
      <c r="U39" s="8"/>
      <c r="V39" s="12">
        <v>249221</v>
      </c>
      <c r="W39" s="21">
        <v>249221</v>
      </c>
      <c r="X39" s="23">
        <f>W39-U39</f>
        <v>249221</v>
      </c>
      <c r="Y39" s="46">
        <f>+VLOOKUP(G39,'CIRCLEK-MN'!D:J,7,0)</f>
        <v>249221</v>
      </c>
      <c r="Z39" s="46">
        <f>+Y39-X39</f>
        <v>0</v>
      </c>
    </row>
    <row r="40" spans="1:26" ht="25.5" x14ac:dyDescent="0.25">
      <c r="A40" s="8"/>
      <c r="B40" s="9" t="s">
        <v>37</v>
      </c>
      <c r="C40" s="9" t="s">
        <v>150</v>
      </c>
      <c r="D40" s="9" t="s">
        <v>163</v>
      </c>
      <c r="E40" s="9" t="s">
        <v>164</v>
      </c>
      <c r="F40" s="9" t="s">
        <v>110</v>
      </c>
      <c r="G40" s="2">
        <f>0+RIGHT(E40,8)</f>
        <v>50289</v>
      </c>
      <c r="H40" s="9" t="s">
        <v>110</v>
      </c>
      <c r="I40" s="9" t="s">
        <v>165</v>
      </c>
      <c r="J40" s="10" t="s">
        <v>43</v>
      </c>
      <c r="K40" s="11" t="s">
        <v>44</v>
      </c>
      <c r="L40" s="8"/>
      <c r="M40" s="8"/>
      <c r="N40" s="12">
        <v>249221</v>
      </c>
      <c r="O40" s="12">
        <v>249221</v>
      </c>
      <c r="P40" s="8"/>
      <c r="Q40" s="8"/>
      <c r="R40" s="8"/>
      <c r="S40" s="8"/>
      <c r="T40" s="8"/>
      <c r="U40" s="8"/>
      <c r="V40" s="12">
        <v>249221</v>
      </c>
      <c r="W40" s="21">
        <v>249221</v>
      </c>
      <c r="X40" s="23">
        <f>W40-U40</f>
        <v>249221</v>
      </c>
      <c r="Y40" s="46">
        <f>+VLOOKUP(G40,'CIRCLEK-MN'!D:J,7,0)</f>
        <v>249221</v>
      </c>
      <c r="Z40" s="46">
        <f>+Y40-X40</f>
        <v>0</v>
      </c>
    </row>
    <row r="41" spans="1:26" ht="25.5" x14ac:dyDescent="0.25">
      <c r="A41" s="8"/>
      <c r="B41" s="9" t="s">
        <v>37</v>
      </c>
      <c r="C41" s="9" t="s">
        <v>166</v>
      </c>
      <c r="D41" s="9" t="s">
        <v>167</v>
      </c>
      <c r="E41" s="9" t="s">
        <v>168</v>
      </c>
      <c r="F41" s="9" t="s">
        <v>150</v>
      </c>
      <c r="G41" s="2">
        <f>0+RIGHT(E41,8)</f>
        <v>50718</v>
      </c>
      <c r="H41" s="9" t="s">
        <v>150</v>
      </c>
      <c r="I41" s="9" t="s">
        <v>169</v>
      </c>
      <c r="J41" s="10" t="s">
        <v>43</v>
      </c>
      <c r="K41" s="11" t="s">
        <v>44</v>
      </c>
      <c r="L41" s="8"/>
      <c r="M41" s="8"/>
      <c r="N41" s="12">
        <v>199377</v>
      </c>
      <c r="O41" s="12">
        <v>199377</v>
      </c>
      <c r="P41" s="8"/>
      <c r="Q41" s="8"/>
      <c r="R41" s="8"/>
      <c r="S41" s="8"/>
      <c r="T41" s="8"/>
      <c r="U41" s="8"/>
      <c r="V41" s="12">
        <v>199377</v>
      </c>
      <c r="W41" s="21">
        <v>199377</v>
      </c>
      <c r="X41" s="23">
        <f>W41-U41</f>
        <v>199377</v>
      </c>
      <c r="Y41" s="46">
        <f>+VLOOKUP(G41,'CIRCLEK-MN'!D:J,7,0)</f>
        <v>199377</v>
      </c>
      <c r="Z41" s="46">
        <f>+Y41-X41</f>
        <v>0</v>
      </c>
    </row>
    <row r="42" spans="1:26" ht="25.5" x14ac:dyDescent="0.25">
      <c r="A42" s="8"/>
      <c r="B42" s="9" t="s">
        <v>37</v>
      </c>
      <c r="C42" s="9" t="s">
        <v>166</v>
      </c>
      <c r="D42" s="9" t="s">
        <v>170</v>
      </c>
      <c r="E42" s="9" t="s">
        <v>171</v>
      </c>
      <c r="F42" s="9" t="s">
        <v>150</v>
      </c>
      <c r="G42" s="2">
        <f>0+RIGHT(E42,8)</f>
        <v>50719</v>
      </c>
      <c r="H42" s="9" t="s">
        <v>150</v>
      </c>
      <c r="I42" s="9" t="s">
        <v>172</v>
      </c>
      <c r="J42" s="10" t="s">
        <v>43</v>
      </c>
      <c r="K42" s="11" t="s">
        <v>44</v>
      </c>
      <c r="L42" s="8"/>
      <c r="M42" s="8"/>
      <c r="N42" s="12">
        <v>199377</v>
      </c>
      <c r="O42" s="12">
        <v>199377</v>
      </c>
      <c r="P42" s="8"/>
      <c r="Q42" s="8"/>
      <c r="R42" s="8"/>
      <c r="S42" s="8"/>
      <c r="T42" s="8"/>
      <c r="U42" s="8"/>
      <c r="V42" s="12">
        <v>199377</v>
      </c>
      <c r="W42" s="21">
        <v>199377</v>
      </c>
      <c r="X42" s="23">
        <f>W42-U42</f>
        <v>199377</v>
      </c>
      <c r="Y42" s="46">
        <f>+VLOOKUP(G42,'CIRCLEK-MN'!D:J,7,0)</f>
        <v>199377</v>
      </c>
      <c r="Z42" s="46">
        <f>+Y42-X42</f>
        <v>0</v>
      </c>
    </row>
    <row r="43" spans="1:26" ht="25.5" x14ac:dyDescent="0.25">
      <c r="A43" s="8"/>
      <c r="B43" s="9" t="s">
        <v>37</v>
      </c>
      <c r="C43" s="9" t="s">
        <v>173</v>
      </c>
      <c r="D43" s="9" t="s">
        <v>174</v>
      </c>
      <c r="E43" s="9" t="s">
        <v>175</v>
      </c>
      <c r="F43" s="9" t="s">
        <v>150</v>
      </c>
      <c r="G43" s="2">
        <f>0+RIGHT(E43,8)</f>
        <v>50703</v>
      </c>
      <c r="H43" s="9" t="s">
        <v>150</v>
      </c>
      <c r="I43" s="9" t="s">
        <v>176</v>
      </c>
      <c r="J43" s="10" t="s">
        <v>43</v>
      </c>
      <c r="K43" s="11" t="s">
        <v>44</v>
      </c>
      <c r="L43" s="8"/>
      <c r="M43" s="8"/>
      <c r="N43" s="12">
        <v>249221</v>
      </c>
      <c r="O43" s="12">
        <v>249221</v>
      </c>
      <c r="P43" s="8"/>
      <c r="Q43" s="8"/>
      <c r="R43" s="8"/>
      <c r="S43" s="8"/>
      <c r="T43" s="8"/>
      <c r="U43" s="8"/>
      <c r="V43" s="12">
        <v>249221</v>
      </c>
      <c r="W43" s="21">
        <v>249221</v>
      </c>
      <c r="X43" s="23">
        <f>W43-U43</f>
        <v>249221</v>
      </c>
      <c r="Y43" s="46">
        <f>+VLOOKUP(G43,'CIRCLEK-MN'!D:J,7,0)</f>
        <v>249221</v>
      </c>
      <c r="Z43" s="46">
        <f>+Y43-X43</f>
        <v>0</v>
      </c>
    </row>
    <row r="44" spans="1:26" ht="25.5" x14ac:dyDescent="0.25">
      <c r="A44" s="8"/>
      <c r="B44" s="9" t="s">
        <v>37</v>
      </c>
      <c r="C44" s="9" t="s">
        <v>173</v>
      </c>
      <c r="D44" s="9" t="s">
        <v>177</v>
      </c>
      <c r="E44" s="9" t="s">
        <v>178</v>
      </c>
      <c r="F44" s="9" t="s">
        <v>150</v>
      </c>
      <c r="G44" s="2">
        <f>0+RIGHT(E44,8)</f>
        <v>50704</v>
      </c>
      <c r="H44" s="9" t="s">
        <v>150</v>
      </c>
      <c r="I44" s="9" t="s">
        <v>179</v>
      </c>
      <c r="J44" s="10" t="s">
        <v>43</v>
      </c>
      <c r="K44" s="11" t="s">
        <v>44</v>
      </c>
      <c r="L44" s="8"/>
      <c r="M44" s="8"/>
      <c r="N44" s="12">
        <v>249221</v>
      </c>
      <c r="O44" s="12">
        <v>249221</v>
      </c>
      <c r="P44" s="8"/>
      <c r="Q44" s="8"/>
      <c r="R44" s="8"/>
      <c r="S44" s="8"/>
      <c r="T44" s="8"/>
      <c r="U44" s="8"/>
      <c r="V44" s="12">
        <v>249221</v>
      </c>
      <c r="W44" s="21">
        <v>249221</v>
      </c>
      <c r="X44" s="23">
        <f>W44-U44</f>
        <v>249221</v>
      </c>
      <c r="Y44" s="46">
        <f>+VLOOKUP(G44,'CIRCLEK-MN'!D:J,7,0)</f>
        <v>249221</v>
      </c>
      <c r="Z44" s="46">
        <f>+Y44-X44</f>
        <v>0</v>
      </c>
    </row>
    <row r="45" spans="1:26" ht="25.5" x14ac:dyDescent="0.25">
      <c r="A45" s="8"/>
      <c r="B45" s="9" t="s">
        <v>37</v>
      </c>
      <c r="C45" s="9" t="s">
        <v>180</v>
      </c>
      <c r="D45" s="9" t="s">
        <v>181</v>
      </c>
      <c r="E45" s="9" t="s">
        <v>182</v>
      </c>
      <c r="F45" s="9" t="s">
        <v>110</v>
      </c>
      <c r="G45" s="2">
        <f>0+RIGHT(E45,8)</f>
        <v>50286</v>
      </c>
      <c r="H45" s="9" t="s">
        <v>110</v>
      </c>
      <c r="I45" s="9" t="s">
        <v>183</v>
      </c>
      <c r="J45" s="10" t="s">
        <v>43</v>
      </c>
      <c r="K45" s="11" t="s">
        <v>44</v>
      </c>
      <c r="L45" s="8"/>
      <c r="M45" s="8"/>
      <c r="N45" s="12">
        <v>199377</v>
      </c>
      <c r="O45" s="12">
        <v>199377</v>
      </c>
      <c r="P45" s="8"/>
      <c r="Q45" s="8"/>
      <c r="R45" s="8"/>
      <c r="S45" s="8"/>
      <c r="T45" s="8"/>
      <c r="U45" s="8"/>
      <c r="V45" s="12">
        <v>199377</v>
      </c>
      <c r="W45" s="21">
        <v>199377</v>
      </c>
      <c r="X45" s="23">
        <f>W45-U45</f>
        <v>199377</v>
      </c>
      <c r="Y45" s="46">
        <f>+VLOOKUP(G45,'CIRCLEK-MN'!D:J,7,0)</f>
        <v>199377</v>
      </c>
      <c r="Z45" s="46">
        <f>+Y45-X45</f>
        <v>0</v>
      </c>
    </row>
    <row r="46" spans="1:26" ht="25.5" x14ac:dyDescent="0.25">
      <c r="A46" s="8"/>
      <c r="B46" s="9" t="s">
        <v>37</v>
      </c>
      <c r="C46" s="9" t="s">
        <v>180</v>
      </c>
      <c r="D46" s="9" t="s">
        <v>184</v>
      </c>
      <c r="E46" s="9" t="s">
        <v>185</v>
      </c>
      <c r="F46" s="9" t="s">
        <v>173</v>
      </c>
      <c r="G46" s="2">
        <f>0+RIGHT(E46,8)</f>
        <v>50862</v>
      </c>
      <c r="H46" s="9" t="s">
        <v>173</v>
      </c>
      <c r="I46" s="9" t="s">
        <v>186</v>
      </c>
      <c r="J46" s="10" t="s">
        <v>43</v>
      </c>
      <c r="K46" s="11" t="s">
        <v>44</v>
      </c>
      <c r="L46" s="8"/>
      <c r="M46" s="8"/>
      <c r="N46" s="12">
        <v>249221</v>
      </c>
      <c r="O46" s="12">
        <v>249221</v>
      </c>
      <c r="P46" s="8"/>
      <c r="Q46" s="8"/>
      <c r="R46" s="8"/>
      <c r="S46" s="8"/>
      <c r="T46" s="8"/>
      <c r="U46" s="8"/>
      <c r="V46" s="12">
        <v>249221</v>
      </c>
      <c r="W46" s="21">
        <v>249221</v>
      </c>
      <c r="X46" s="23">
        <f>W46-U46</f>
        <v>249221</v>
      </c>
      <c r="Y46" s="46">
        <f>+VLOOKUP(G46,'CIRCLEK-MN'!D:J,7,0)</f>
        <v>249221</v>
      </c>
      <c r="Z46" s="46">
        <f>+Y46-X46</f>
        <v>0</v>
      </c>
    </row>
    <row r="47" spans="1:26" ht="25.5" x14ac:dyDescent="0.25">
      <c r="A47" s="8"/>
      <c r="B47" s="9" t="s">
        <v>37</v>
      </c>
      <c r="C47" s="9" t="s">
        <v>180</v>
      </c>
      <c r="D47" s="9" t="s">
        <v>187</v>
      </c>
      <c r="E47" s="9" t="s">
        <v>188</v>
      </c>
      <c r="F47" s="9" t="s">
        <v>173</v>
      </c>
      <c r="G47" s="2">
        <f>0+RIGHT(E47,8)</f>
        <v>50863</v>
      </c>
      <c r="H47" s="9" t="s">
        <v>173</v>
      </c>
      <c r="I47" s="9" t="s">
        <v>189</v>
      </c>
      <c r="J47" s="10" t="s">
        <v>43</v>
      </c>
      <c r="K47" s="11" t="s">
        <v>44</v>
      </c>
      <c r="L47" s="8"/>
      <c r="M47" s="8"/>
      <c r="N47" s="12">
        <v>199377</v>
      </c>
      <c r="O47" s="12">
        <v>199377</v>
      </c>
      <c r="P47" s="8"/>
      <c r="Q47" s="8"/>
      <c r="R47" s="8"/>
      <c r="S47" s="8"/>
      <c r="T47" s="8"/>
      <c r="U47" s="8"/>
      <c r="V47" s="12">
        <v>199377</v>
      </c>
      <c r="W47" s="21">
        <v>199377</v>
      </c>
      <c r="X47" s="23">
        <f>W47-U47</f>
        <v>199377</v>
      </c>
      <c r="Y47" s="46">
        <f>+VLOOKUP(G47,'CIRCLEK-MN'!D:J,7,0)</f>
        <v>199377</v>
      </c>
      <c r="Z47" s="46">
        <f>+Y47-X47</f>
        <v>0</v>
      </c>
    </row>
    <row r="48" spans="1:26" ht="25.5" x14ac:dyDescent="0.25">
      <c r="A48" s="8"/>
      <c r="B48" s="9" t="s">
        <v>37</v>
      </c>
      <c r="C48" s="9" t="s">
        <v>180</v>
      </c>
      <c r="D48" s="9" t="s">
        <v>190</v>
      </c>
      <c r="E48" s="9" t="s">
        <v>191</v>
      </c>
      <c r="F48" s="9" t="s">
        <v>173</v>
      </c>
      <c r="G48" s="2">
        <f>0+RIGHT(E48,8)</f>
        <v>50875</v>
      </c>
      <c r="H48" s="9" t="s">
        <v>173</v>
      </c>
      <c r="I48" s="9" t="s">
        <v>192</v>
      </c>
      <c r="J48" s="10" t="s">
        <v>43</v>
      </c>
      <c r="K48" s="11" t="s">
        <v>44</v>
      </c>
      <c r="L48" s="8"/>
      <c r="M48" s="8"/>
      <c r="N48" s="12">
        <v>199377</v>
      </c>
      <c r="O48" s="12">
        <v>199377</v>
      </c>
      <c r="P48" s="8"/>
      <c r="Q48" s="8"/>
      <c r="R48" s="8"/>
      <c r="S48" s="8"/>
      <c r="T48" s="8"/>
      <c r="U48" s="8"/>
      <c r="V48" s="12">
        <v>199377</v>
      </c>
      <c r="W48" s="21">
        <v>199377</v>
      </c>
      <c r="X48" s="23">
        <f>W48-U48</f>
        <v>199377</v>
      </c>
      <c r="Y48" s="46">
        <f>+VLOOKUP(G48,'CIRCLEK-MN'!D:J,7,0)</f>
        <v>199377</v>
      </c>
      <c r="Z48" s="46">
        <f>+Y48-X48</f>
        <v>0</v>
      </c>
    </row>
    <row r="49" spans="1:26" ht="25.5" x14ac:dyDescent="0.25">
      <c r="A49" s="8"/>
      <c r="B49" s="9" t="s">
        <v>37</v>
      </c>
      <c r="C49" s="9" t="s">
        <v>180</v>
      </c>
      <c r="D49" s="9" t="s">
        <v>193</v>
      </c>
      <c r="E49" s="9" t="s">
        <v>194</v>
      </c>
      <c r="F49" s="9" t="s">
        <v>173</v>
      </c>
      <c r="G49" s="2">
        <f>0+RIGHT(E49,8)</f>
        <v>50876</v>
      </c>
      <c r="H49" s="9" t="s">
        <v>173</v>
      </c>
      <c r="I49" s="9" t="s">
        <v>195</v>
      </c>
      <c r="J49" s="10" t="s">
        <v>43</v>
      </c>
      <c r="K49" s="11" t="s">
        <v>44</v>
      </c>
      <c r="L49" s="8"/>
      <c r="M49" s="8"/>
      <c r="N49" s="12">
        <v>199377</v>
      </c>
      <c r="O49" s="12">
        <v>199377</v>
      </c>
      <c r="P49" s="8"/>
      <c r="Q49" s="8"/>
      <c r="R49" s="8"/>
      <c r="S49" s="8"/>
      <c r="T49" s="8"/>
      <c r="U49" s="8"/>
      <c r="V49" s="12">
        <v>199377</v>
      </c>
      <c r="W49" s="21">
        <v>199377</v>
      </c>
      <c r="X49" s="23">
        <f>W49-U49</f>
        <v>199377</v>
      </c>
      <c r="Y49" s="46">
        <f>+VLOOKUP(G49,'CIRCLEK-MN'!D:J,7,0)</f>
        <v>199377</v>
      </c>
      <c r="Z49" s="46">
        <f>+Y49-X49</f>
        <v>0</v>
      </c>
    </row>
    <row r="50" spans="1:26" ht="25.5" x14ac:dyDescent="0.25">
      <c r="A50" s="8"/>
      <c r="B50" s="9" t="s">
        <v>37</v>
      </c>
      <c r="C50" s="9" t="s">
        <v>180</v>
      </c>
      <c r="D50" s="9" t="s">
        <v>196</v>
      </c>
      <c r="E50" s="9" t="s">
        <v>197</v>
      </c>
      <c r="F50" s="9" t="s">
        <v>173</v>
      </c>
      <c r="G50" s="2">
        <f>0+RIGHT(E50,8)</f>
        <v>50881</v>
      </c>
      <c r="H50" s="9" t="s">
        <v>173</v>
      </c>
      <c r="I50" s="9" t="s">
        <v>198</v>
      </c>
      <c r="J50" s="10" t="s">
        <v>43</v>
      </c>
      <c r="K50" s="11" t="s">
        <v>44</v>
      </c>
      <c r="L50" s="8"/>
      <c r="M50" s="8"/>
      <c r="N50" s="12">
        <v>249221</v>
      </c>
      <c r="O50" s="12">
        <v>249221</v>
      </c>
      <c r="P50" s="8"/>
      <c r="Q50" s="8"/>
      <c r="R50" s="8"/>
      <c r="S50" s="8"/>
      <c r="T50" s="8"/>
      <c r="U50" s="8"/>
      <c r="V50" s="12">
        <v>249221</v>
      </c>
      <c r="W50" s="21">
        <v>249221</v>
      </c>
      <c r="X50" s="23">
        <f>W50-U50</f>
        <v>249221</v>
      </c>
      <c r="Y50" s="46">
        <f>+VLOOKUP(G50,'CIRCLEK-MN'!D:J,7,0)</f>
        <v>249221</v>
      </c>
      <c r="Z50" s="46">
        <f>+Y50-X50</f>
        <v>0</v>
      </c>
    </row>
    <row r="51" spans="1:26" ht="25.5" x14ac:dyDescent="0.25">
      <c r="A51" s="8"/>
      <c r="B51" s="9" t="s">
        <v>37</v>
      </c>
      <c r="C51" s="9" t="s">
        <v>180</v>
      </c>
      <c r="D51" s="9" t="s">
        <v>199</v>
      </c>
      <c r="E51" s="9" t="s">
        <v>200</v>
      </c>
      <c r="F51" s="9" t="s">
        <v>173</v>
      </c>
      <c r="G51" s="2">
        <f>0+RIGHT(E51,8)</f>
        <v>50882</v>
      </c>
      <c r="H51" s="9" t="s">
        <v>173</v>
      </c>
      <c r="I51" s="9" t="s">
        <v>201</v>
      </c>
      <c r="J51" s="10" t="s">
        <v>43</v>
      </c>
      <c r="K51" s="11" t="s">
        <v>44</v>
      </c>
      <c r="L51" s="8"/>
      <c r="M51" s="8"/>
      <c r="N51" s="12">
        <v>249221</v>
      </c>
      <c r="O51" s="12">
        <v>249221</v>
      </c>
      <c r="P51" s="8"/>
      <c r="Q51" s="8"/>
      <c r="R51" s="8"/>
      <c r="S51" s="8"/>
      <c r="T51" s="8"/>
      <c r="U51" s="8"/>
      <c r="V51" s="12">
        <v>249221</v>
      </c>
      <c r="W51" s="21">
        <v>249221</v>
      </c>
      <c r="X51" s="23">
        <f>W51-U51</f>
        <v>249221</v>
      </c>
      <c r="Y51" s="46">
        <f>+VLOOKUP(G51,'CIRCLEK-MN'!D:J,7,0)</f>
        <v>249221</v>
      </c>
      <c r="Z51" s="46">
        <f>+Y51-X51</f>
        <v>0</v>
      </c>
    </row>
    <row r="52" spans="1:26" ht="25.5" x14ac:dyDescent="0.25">
      <c r="A52" s="8"/>
      <c r="B52" s="9" t="s">
        <v>37</v>
      </c>
      <c r="C52" s="9" t="s">
        <v>202</v>
      </c>
      <c r="D52" s="9" t="s">
        <v>203</v>
      </c>
      <c r="E52" s="9" t="s">
        <v>204</v>
      </c>
      <c r="F52" s="9" t="s">
        <v>173</v>
      </c>
      <c r="G52" s="2">
        <f>0+RIGHT(E52,8)</f>
        <v>50861</v>
      </c>
      <c r="H52" s="9" t="s">
        <v>173</v>
      </c>
      <c r="I52" s="9" t="s">
        <v>205</v>
      </c>
      <c r="J52" s="10" t="s">
        <v>43</v>
      </c>
      <c r="K52" s="11" t="s">
        <v>44</v>
      </c>
      <c r="L52" s="8"/>
      <c r="M52" s="8"/>
      <c r="N52" s="12">
        <v>249221</v>
      </c>
      <c r="O52" s="12">
        <v>249221</v>
      </c>
      <c r="P52" s="8"/>
      <c r="Q52" s="8"/>
      <c r="R52" s="8"/>
      <c r="S52" s="8"/>
      <c r="T52" s="8"/>
      <c r="U52" s="8"/>
      <c r="V52" s="12">
        <v>249221</v>
      </c>
      <c r="W52" s="21">
        <v>249221</v>
      </c>
      <c r="X52" s="23">
        <f>W52-U52</f>
        <v>249221</v>
      </c>
      <c r="Y52" s="46">
        <f>+VLOOKUP(G52,'CIRCLEK-MN'!D:J,7,0)</f>
        <v>249221</v>
      </c>
      <c r="Z52" s="46">
        <f>+Y52-X52</f>
        <v>0</v>
      </c>
    </row>
    <row r="53" spans="1:26" ht="25.5" x14ac:dyDescent="0.25">
      <c r="A53" s="8"/>
      <c r="B53" s="9" t="s">
        <v>37</v>
      </c>
      <c r="C53" s="9" t="s">
        <v>202</v>
      </c>
      <c r="D53" s="9" t="s">
        <v>206</v>
      </c>
      <c r="E53" s="9" t="s">
        <v>207</v>
      </c>
      <c r="F53" s="9" t="s">
        <v>173</v>
      </c>
      <c r="G53" s="2">
        <f>0+RIGHT(E53,8)</f>
        <v>50874</v>
      </c>
      <c r="H53" s="9" t="s">
        <v>173</v>
      </c>
      <c r="I53" s="9" t="s">
        <v>208</v>
      </c>
      <c r="J53" s="10" t="s">
        <v>43</v>
      </c>
      <c r="K53" s="11" t="s">
        <v>44</v>
      </c>
      <c r="L53" s="8"/>
      <c r="M53" s="8"/>
      <c r="N53" s="12">
        <v>199377</v>
      </c>
      <c r="O53" s="12">
        <v>199377</v>
      </c>
      <c r="P53" s="8"/>
      <c r="Q53" s="8"/>
      <c r="R53" s="8"/>
      <c r="S53" s="8"/>
      <c r="T53" s="8"/>
      <c r="U53" s="8"/>
      <c r="V53" s="12">
        <v>199377</v>
      </c>
      <c r="W53" s="21">
        <v>199377</v>
      </c>
      <c r="X53" s="23">
        <f>W53-U53</f>
        <v>199377</v>
      </c>
      <c r="Y53" s="46">
        <f>+VLOOKUP(G53,'CIRCLEK-MN'!D:J,7,0)</f>
        <v>199377</v>
      </c>
      <c r="Z53" s="46">
        <f>+Y53-X53</f>
        <v>0</v>
      </c>
    </row>
    <row r="54" spans="1:26" ht="25.5" x14ac:dyDescent="0.25">
      <c r="A54" s="8"/>
      <c r="B54" s="9" t="s">
        <v>37</v>
      </c>
      <c r="C54" s="9" t="s">
        <v>202</v>
      </c>
      <c r="D54" s="9" t="s">
        <v>209</v>
      </c>
      <c r="E54" s="9" t="s">
        <v>210</v>
      </c>
      <c r="F54" s="9" t="s">
        <v>173</v>
      </c>
      <c r="G54" s="2">
        <f>0+RIGHT(E54,8)</f>
        <v>50877</v>
      </c>
      <c r="H54" s="9" t="s">
        <v>173</v>
      </c>
      <c r="I54" s="9" t="s">
        <v>211</v>
      </c>
      <c r="J54" s="10" t="s">
        <v>43</v>
      </c>
      <c r="K54" s="11" t="s">
        <v>44</v>
      </c>
      <c r="L54" s="8"/>
      <c r="M54" s="8"/>
      <c r="N54" s="12">
        <v>249221</v>
      </c>
      <c r="O54" s="12">
        <v>249221</v>
      </c>
      <c r="P54" s="8"/>
      <c r="Q54" s="8"/>
      <c r="R54" s="8"/>
      <c r="S54" s="8"/>
      <c r="T54" s="8"/>
      <c r="U54" s="8"/>
      <c r="V54" s="12">
        <v>249221</v>
      </c>
      <c r="W54" s="21">
        <v>249221</v>
      </c>
      <c r="X54" s="23">
        <f>W54-U54</f>
        <v>249221</v>
      </c>
      <c r="Y54" s="46">
        <f>+VLOOKUP(G54,'CIRCLEK-MN'!D:J,7,0)</f>
        <v>249221</v>
      </c>
      <c r="Z54" s="46">
        <f>+Y54-X54</f>
        <v>0</v>
      </c>
    </row>
    <row r="55" spans="1:26" ht="25.5" x14ac:dyDescent="0.25">
      <c r="A55" s="8"/>
      <c r="B55" s="9" t="s">
        <v>37</v>
      </c>
      <c r="C55" s="9" t="s">
        <v>202</v>
      </c>
      <c r="D55" s="9" t="s">
        <v>212</v>
      </c>
      <c r="E55" s="9" t="s">
        <v>213</v>
      </c>
      <c r="F55" s="9" t="s">
        <v>173</v>
      </c>
      <c r="G55" s="2">
        <f>0+RIGHT(E55,8)</f>
        <v>50878</v>
      </c>
      <c r="H55" s="9" t="s">
        <v>173</v>
      </c>
      <c r="I55" s="9" t="s">
        <v>214</v>
      </c>
      <c r="J55" s="10" t="s">
        <v>43</v>
      </c>
      <c r="K55" s="11" t="s">
        <v>44</v>
      </c>
      <c r="L55" s="8"/>
      <c r="M55" s="8"/>
      <c r="N55" s="12">
        <v>199377</v>
      </c>
      <c r="O55" s="12">
        <v>199377</v>
      </c>
      <c r="P55" s="8"/>
      <c r="Q55" s="8"/>
      <c r="R55" s="8"/>
      <c r="S55" s="8"/>
      <c r="T55" s="8"/>
      <c r="U55" s="8"/>
      <c r="V55" s="12">
        <v>199377</v>
      </c>
      <c r="W55" s="21">
        <v>199377</v>
      </c>
      <c r="X55" s="23">
        <f>W55-U55</f>
        <v>199377</v>
      </c>
      <c r="Y55" s="46">
        <f>+VLOOKUP(G55,'CIRCLEK-MN'!D:J,7,0)</f>
        <v>199377</v>
      </c>
      <c r="Z55" s="46">
        <f>+Y55-X55</f>
        <v>0</v>
      </c>
    </row>
    <row r="56" spans="1:26" ht="25.5" x14ac:dyDescent="0.25">
      <c r="A56" s="8"/>
      <c r="B56" s="9" t="s">
        <v>37</v>
      </c>
      <c r="C56" s="9" t="s">
        <v>202</v>
      </c>
      <c r="D56" s="9" t="s">
        <v>215</v>
      </c>
      <c r="E56" s="9" t="s">
        <v>216</v>
      </c>
      <c r="F56" s="9" t="s">
        <v>173</v>
      </c>
      <c r="G56" s="2">
        <f>0+RIGHT(E56,8)</f>
        <v>50879</v>
      </c>
      <c r="H56" s="9" t="s">
        <v>173</v>
      </c>
      <c r="I56" s="9" t="s">
        <v>217</v>
      </c>
      <c r="J56" s="10" t="s">
        <v>43</v>
      </c>
      <c r="K56" s="11" t="s">
        <v>44</v>
      </c>
      <c r="L56" s="8"/>
      <c r="M56" s="8"/>
      <c r="N56" s="12">
        <v>249221</v>
      </c>
      <c r="O56" s="12">
        <v>249221</v>
      </c>
      <c r="P56" s="8"/>
      <c r="Q56" s="8"/>
      <c r="R56" s="8"/>
      <c r="S56" s="8"/>
      <c r="T56" s="8"/>
      <c r="U56" s="8"/>
      <c r="V56" s="12">
        <v>249221</v>
      </c>
      <c r="W56" s="21">
        <v>249221</v>
      </c>
      <c r="X56" s="23">
        <f>W56-U56</f>
        <v>249221</v>
      </c>
      <c r="Y56" s="46">
        <f>+VLOOKUP(G56,'CIRCLEK-MN'!D:J,7,0)</f>
        <v>249221</v>
      </c>
      <c r="Z56" s="46">
        <f>+Y56-X56</f>
        <v>0</v>
      </c>
    </row>
    <row r="57" spans="1:26" ht="25.5" x14ac:dyDescent="0.25">
      <c r="A57" s="8"/>
      <c r="B57" s="9" t="s">
        <v>37</v>
      </c>
      <c r="C57" s="9" t="s">
        <v>202</v>
      </c>
      <c r="D57" s="9" t="s">
        <v>218</v>
      </c>
      <c r="E57" s="9" t="s">
        <v>219</v>
      </c>
      <c r="F57" s="9" t="s">
        <v>180</v>
      </c>
      <c r="G57" s="2">
        <f>0+RIGHT(E57,8)</f>
        <v>50954</v>
      </c>
      <c r="H57" s="9" t="s">
        <v>180</v>
      </c>
      <c r="I57" s="9" t="s">
        <v>220</v>
      </c>
      <c r="J57" s="10" t="s">
        <v>43</v>
      </c>
      <c r="K57" s="11" t="s">
        <v>44</v>
      </c>
      <c r="L57" s="8"/>
      <c r="M57" s="8"/>
      <c r="N57" s="12">
        <v>199377</v>
      </c>
      <c r="O57" s="12">
        <v>199377</v>
      </c>
      <c r="P57" s="8"/>
      <c r="Q57" s="8"/>
      <c r="R57" s="8"/>
      <c r="S57" s="8"/>
      <c r="T57" s="8"/>
      <c r="U57" s="8"/>
      <c r="V57" s="12">
        <v>199377</v>
      </c>
      <c r="W57" s="21">
        <v>199377</v>
      </c>
      <c r="X57" s="23">
        <f>W57-U57</f>
        <v>199377</v>
      </c>
      <c r="Y57" s="46">
        <f>+VLOOKUP(G57,'CIRCLEK-MN'!D:J,7,0)</f>
        <v>199377</v>
      </c>
      <c r="Z57" s="46">
        <f>+Y57-X57</f>
        <v>0</v>
      </c>
    </row>
    <row r="58" spans="1:26" ht="25.5" x14ac:dyDescent="0.25">
      <c r="A58" s="8"/>
      <c r="B58" s="9" t="s">
        <v>37</v>
      </c>
      <c r="C58" s="9" t="s">
        <v>202</v>
      </c>
      <c r="D58" s="9" t="s">
        <v>221</v>
      </c>
      <c r="E58" s="9" t="s">
        <v>222</v>
      </c>
      <c r="F58" s="9" t="s">
        <v>180</v>
      </c>
      <c r="G58" s="2">
        <f>0+RIGHT(E58,8)</f>
        <v>50955</v>
      </c>
      <c r="H58" s="9" t="s">
        <v>180</v>
      </c>
      <c r="I58" s="9" t="s">
        <v>223</v>
      </c>
      <c r="J58" s="10" t="s">
        <v>43</v>
      </c>
      <c r="K58" s="11" t="s">
        <v>44</v>
      </c>
      <c r="L58" s="8"/>
      <c r="M58" s="8"/>
      <c r="N58" s="12">
        <v>249221</v>
      </c>
      <c r="O58" s="12">
        <v>249221</v>
      </c>
      <c r="P58" s="8"/>
      <c r="Q58" s="8"/>
      <c r="R58" s="8"/>
      <c r="S58" s="8"/>
      <c r="T58" s="8"/>
      <c r="U58" s="8"/>
      <c r="V58" s="12">
        <v>249221</v>
      </c>
      <c r="W58" s="21">
        <v>249221</v>
      </c>
      <c r="X58" s="23">
        <f>W58-U58</f>
        <v>249221</v>
      </c>
      <c r="Y58" s="46">
        <f>+VLOOKUP(G58,'CIRCLEK-MN'!D:J,7,0)</f>
        <v>249221</v>
      </c>
      <c r="Z58" s="46">
        <f>+Y58-X58</f>
        <v>0</v>
      </c>
    </row>
    <row r="59" spans="1:26" ht="25.5" x14ac:dyDescent="0.25">
      <c r="A59" s="8"/>
      <c r="B59" s="9" t="s">
        <v>37</v>
      </c>
      <c r="C59" s="9" t="s">
        <v>202</v>
      </c>
      <c r="D59" s="9" t="s">
        <v>224</v>
      </c>
      <c r="E59" s="9" t="s">
        <v>225</v>
      </c>
      <c r="F59" s="9" t="s">
        <v>180</v>
      </c>
      <c r="G59" s="2">
        <f>0+RIGHT(E59,8)</f>
        <v>50956</v>
      </c>
      <c r="H59" s="9" t="s">
        <v>180</v>
      </c>
      <c r="I59" s="9" t="s">
        <v>226</v>
      </c>
      <c r="J59" s="10" t="s">
        <v>43</v>
      </c>
      <c r="K59" s="11" t="s">
        <v>44</v>
      </c>
      <c r="L59" s="8"/>
      <c r="M59" s="8"/>
      <c r="N59" s="12">
        <v>199377</v>
      </c>
      <c r="O59" s="12">
        <v>199377</v>
      </c>
      <c r="P59" s="8"/>
      <c r="Q59" s="8"/>
      <c r="R59" s="8"/>
      <c r="S59" s="8"/>
      <c r="T59" s="8"/>
      <c r="U59" s="8"/>
      <c r="V59" s="12">
        <v>199377</v>
      </c>
      <c r="W59" s="21">
        <v>199377</v>
      </c>
      <c r="X59" s="23">
        <f>W59-U59</f>
        <v>199377</v>
      </c>
      <c r="Y59" s="46">
        <f>+VLOOKUP(G59,'CIRCLEK-MN'!D:J,7,0)</f>
        <v>199377</v>
      </c>
      <c r="Z59" s="46">
        <f>+Y59-X59</f>
        <v>0</v>
      </c>
    </row>
    <row r="60" spans="1:26" ht="25.5" x14ac:dyDescent="0.25">
      <c r="A60" s="8"/>
      <c r="B60" s="9" t="s">
        <v>37</v>
      </c>
      <c r="C60" s="9" t="s">
        <v>202</v>
      </c>
      <c r="D60" s="9" t="s">
        <v>227</v>
      </c>
      <c r="E60" s="9" t="s">
        <v>228</v>
      </c>
      <c r="F60" s="9" t="s">
        <v>180</v>
      </c>
      <c r="G60" s="2">
        <f>0+RIGHT(E60,8)</f>
        <v>50965</v>
      </c>
      <c r="H60" s="9" t="s">
        <v>180</v>
      </c>
      <c r="I60" s="9" t="s">
        <v>229</v>
      </c>
      <c r="J60" s="10" t="s">
        <v>43</v>
      </c>
      <c r="K60" s="11" t="s">
        <v>44</v>
      </c>
      <c r="L60" s="8"/>
      <c r="M60" s="8"/>
      <c r="N60" s="12">
        <v>249221</v>
      </c>
      <c r="O60" s="12">
        <v>249221</v>
      </c>
      <c r="P60" s="8"/>
      <c r="Q60" s="8"/>
      <c r="R60" s="8"/>
      <c r="S60" s="8"/>
      <c r="T60" s="8"/>
      <c r="U60" s="8"/>
      <c r="V60" s="12">
        <v>249221</v>
      </c>
      <c r="W60" s="21">
        <v>249221</v>
      </c>
      <c r="X60" s="23">
        <f>W60-U60</f>
        <v>249221</v>
      </c>
      <c r="Y60" s="46">
        <f>+VLOOKUP(G60,'CIRCLEK-MN'!D:J,7,0)</f>
        <v>249221</v>
      </c>
      <c r="Z60" s="46">
        <f>+Y60-X60</f>
        <v>0</v>
      </c>
    </row>
    <row r="61" spans="1:26" ht="25.5" x14ac:dyDescent="0.25">
      <c r="A61" s="8"/>
      <c r="B61" s="9" t="s">
        <v>37</v>
      </c>
      <c r="C61" s="9" t="s">
        <v>202</v>
      </c>
      <c r="D61" s="9" t="s">
        <v>230</v>
      </c>
      <c r="E61" s="9" t="s">
        <v>231</v>
      </c>
      <c r="F61" s="9" t="s">
        <v>180</v>
      </c>
      <c r="G61" s="2">
        <f>0+RIGHT(E61,8)</f>
        <v>50966</v>
      </c>
      <c r="H61" s="9" t="s">
        <v>180</v>
      </c>
      <c r="I61" s="9" t="s">
        <v>232</v>
      </c>
      <c r="J61" s="10" t="s">
        <v>43</v>
      </c>
      <c r="K61" s="11" t="s">
        <v>44</v>
      </c>
      <c r="L61" s="8"/>
      <c r="M61" s="8"/>
      <c r="N61" s="12">
        <v>199377</v>
      </c>
      <c r="O61" s="12">
        <v>199377</v>
      </c>
      <c r="P61" s="8"/>
      <c r="Q61" s="8"/>
      <c r="R61" s="8"/>
      <c r="S61" s="8"/>
      <c r="T61" s="8"/>
      <c r="U61" s="8"/>
      <c r="V61" s="12">
        <v>199377</v>
      </c>
      <c r="W61" s="21">
        <v>199377</v>
      </c>
      <c r="X61" s="23">
        <f>W61-U61</f>
        <v>199377</v>
      </c>
      <c r="Y61" s="46">
        <f>+VLOOKUP(G61,'CIRCLEK-MN'!D:J,7,0)</f>
        <v>199377</v>
      </c>
      <c r="Z61" s="46">
        <f>+Y61-X61</f>
        <v>0</v>
      </c>
    </row>
    <row r="62" spans="1:26" ht="25.5" x14ac:dyDescent="0.25">
      <c r="A62" s="8"/>
      <c r="B62" s="9" t="s">
        <v>37</v>
      </c>
      <c r="C62" s="9" t="s">
        <v>202</v>
      </c>
      <c r="D62" s="9" t="s">
        <v>233</v>
      </c>
      <c r="E62" s="9" t="s">
        <v>234</v>
      </c>
      <c r="F62" s="9" t="s">
        <v>180</v>
      </c>
      <c r="G62" s="2">
        <f>0+RIGHT(E62,8)</f>
        <v>50977</v>
      </c>
      <c r="H62" s="9" t="s">
        <v>180</v>
      </c>
      <c r="I62" s="9" t="s">
        <v>235</v>
      </c>
      <c r="J62" s="10" t="s">
        <v>43</v>
      </c>
      <c r="K62" s="11" t="s">
        <v>44</v>
      </c>
      <c r="L62" s="8"/>
      <c r="M62" s="8"/>
      <c r="N62" s="12">
        <v>199377</v>
      </c>
      <c r="O62" s="12">
        <v>199377</v>
      </c>
      <c r="P62" s="8"/>
      <c r="Q62" s="8"/>
      <c r="R62" s="8"/>
      <c r="S62" s="8"/>
      <c r="T62" s="8"/>
      <c r="U62" s="8"/>
      <c r="V62" s="12">
        <v>199377</v>
      </c>
      <c r="W62" s="21">
        <v>199377</v>
      </c>
      <c r="X62" s="23">
        <f>W62-U62</f>
        <v>199377</v>
      </c>
      <c r="Y62" s="46">
        <f>+VLOOKUP(G62,'CIRCLEK-MN'!D:J,7,0)</f>
        <v>199377</v>
      </c>
      <c r="Z62" s="46">
        <f>+Y62-X62</f>
        <v>0</v>
      </c>
    </row>
    <row r="63" spans="1:26" ht="25.5" x14ac:dyDescent="0.25">
      <c r="A63" s="8"/>
      <c r="B63" s="9" t="s">
        <v>37</v>
      </c>
      <c r="C63" s="9" t="s">
        <v>236</v>
      </c>
      <c r="D63" s="9" t="s">
        <v>237</v>
      </c>
      <c r="E63" s="9" t="s">
        <v>238</v>
      </c>
      <c r="F63" s="9" t="s">
        <v>173</v>
      </c>
      <c r="G63" s="2">
        <f>0+RIGHT(E63,8)</f>
        <v>50880</v>
      </c>
      <c r="H63" s="9" t="s">
        <v>173</v>
      </c>
      <c r="I63" s="9" t="s">
        <v>239</v>
      </c>
      <c r="J63" s="10" t="s">
        <v>43</v>
      </c>
      <c r="K63" s="11" t="s">
        <v>44</v>
      </c>
      <c r="L63" s="8"/>
      <c r="M63" s="8"/>
      <c r="N63" s="12">
        <v>299065</v>
      </c>
      <c r="O63" s="12">
        <v>299065</v>
      </c>
      <c r="P63" s="8"/>
      <c r="Q63" s="8"/>
      <c r="R63" s="8"/>
      <c r="S63" s="8"/>
      <c r="T63" s="8"/>
      <c r="U63" s="8"/>
      <c r="V63" s="12">
        <v>299065</v>
      </c>
      <c r="W63" s="21">
        <v>299065</v>
      </c>
      <c r="X63" s="23">
        <f>W63-U63</f>
        <v>299065</v>
      </c>
      <c r="Y63" s="46">
        <f>+VLOOKUP(G63,'CIRCLEK-MN'!D:J,7,0)</f>
        <v>299065</v>
      </c>
      <c r="Z63" s="46">
        <f>+Y63-X63</f>
        <v>0</v>
      </c>
    </row>
    <row r="64" spans="1:26" ht="25.5" x14ac:dyDescent="0.25">
      <c r="A64" s="8"/>
      <c r="B64" s="9" t="s">
        <v>37</v>
      </c>
      <c r="C64" s="9" t="s">
        <v>236</v>
      </c>
      <c r="D64" s="9" t="s">
        <v>240</v>
      </c>
      <c r="E64" s="9" t="s">
        <v>241</v>
      </c>
      <c r="F64" s="9" t="s">
        <v>202</v>
      </c>
      <c r="G64" s="2">
        <f>0+RIGHT(E64,8)</f>
        <v>51035</v>
      </c>
      <c r="H64" s="9" t="s">
        <v>202</v>
      </c>
      <c r="I64" s="9" t="s">
        <v>242</v>
      </c>
      <c r="J64" s="10" t="s">
        <v>43</v>
      </c>
      <c r="K64" s="11" t="s">
        <v>44</v>
      </c>
      <c r="L64" s="8"/>
      <c r="M64" s="8"/>
      <c r="N64" s="12">
        <v>249221</v>
      </c>
      <c r="O64" s="12">
        <v>249221</v>
      </c>
      <c r="P64" s="8"/>
      <c r="Q64" s="8"/>
      <c r="R64" s="8"/>
      <c r="S64" s="8"/>
      <c r="T64" s="8"/>
      <c r="U64" s="8"/>
      <c r="V64" s="12">
        <v>249221</v>
      </c>
      <c r="W64" s="21">
        <v>249221</v>
      </c>
      <c r="X64" s="23">
        <f>W64-U64</f>
        <v>249221</v>
      </c>
      <c r="Y64" s="46">
        <f>+VLOOKUP(G64,'CIRCLEK-MN'!D:J,7,0)</f>
        <v>249221</v>
      </c>
      <c r="Z64" s="46">
        <f>+Y64-X64</f>
        <v>0</v>
      </c>
    </row>
    <row r="65" spans="1:26" ht="25.5" x14ac:dyDescent="0.25">
      <c r="A65" s="8"/>
      <c r="B65" s="9" t="s">
        <v>37</v>
      </c>
      <c r="C65" s="9" t="s">
        <v>236</v>
      </c>
      <c r="D65" s="9" t="s">
        <v>243</v>
      </c>
      <c r="E65" s="9" t="s">
        <v>244</v>
      </c>
      <c r="F65" s="9" t="s">
        <v>202</v>
      </c>
      <c r="G65" s="2">
        <f>0+RIGHT(E65,8)</f>
        <v>51487</v>
      </c>
      <c r="H65" s="9" t="s">
        <v>202</v>
      </c>
      <c r="I65" s="9" t="s">
        <v>245</v>
      </c>
      <c r="J65" s="10" t="s">
        <v>43</v>
      </c>
      <c r="K65" s="11" t="s">
        <v>44</v>
      </c>
      <c r="L65" s="8"/>
      <c r="M65" s="8"/>
      <c r="N65" s="12">
        <v>299065</v>
      </c>
      <c r="O65" s="12">
        <v>299065</v>
      </c>
      <c r="P65" s="8"/>
      <c r="Q65" s="8"/>
      <c r="R65" s="8"/>
      <c r="S65" s="8"/>
      <c r="T65" s="8"/>
      <c r="U65" s="8"/>
      <c r="V65" s="12">
        <v>299065</v>
      </c>
      <c r="W65" s="21">
        <v>299065</v>
      </c>
      <c r="X65" s="23">
        <f>W65-U65</f>
        <v>299065</v>
      </c>
      <c r="Y65" s="46">
        <f>+VLOOKUP(G65,'CIRCLEK-MN'!D:J,7,0)</f>
        <v>299065</v>
      </c>
      <c r="Z65" s="46">
        <f>+Y65-X65</f>
        <v>0</v>
      </c>
    </row>
    <row r="66" spans="1:26" ht="25.5" x14ac:dyDescent="0.25">
      <c r="A66" s="8"/>
      <c r="B66" s="9" t="s">
        <v>37</v>
      </c>
      <c r="C66" s="9" t="s">
        <v>246</v>
      </c>
      <c r="D66" s="9" t="s">
        <v>247</v>
      </c>
      <c r="E66" s="9" t="s">
        <v>248</v>
      </c>
      <c r="F66" s="9" t="s">
        <v>236</v>
      </c>
      <c r="G66" s="2">
        <f>0+RIGHT(E66,8)</f>
        <v>51964</v>
      </c>
      <c r="H66" s="9" t="s">
        <v>236</v>
      </c>
      <c r="I66" s="9" t="s">
        <v>249</v>
      </c>
      <c r="J66" s="10" t="s">
        <v>43</v>
      </c>
      <c r="K66" s="11" t="s">
        <v>44</v>
      </c>
      <c r="L66" s="8"/>
      <c r="M66" s="8"/>
      <c r="N66" s="12">
        <v>199377</v>
      </c>
      <c r="O66" s="12">
        <v>199377</v>
      </c>
      <c r="P66" s="8"/>
      <c r="Q66" s="8"/>
      <c r="R66" s="8"/>
      <c r="S66" s="8"/>
      <c r="T66" s="8"/>
      <c r="U66" s="8"/>
      <c r="V66" s="12">
        <v>199377</v>
      </c>
      <c r="W66" s="21">
        <v>199377</v>
      </c>
      <c r="X66" s="23">
        <f>W66-U66</f>
        <v>199377</v>
      </c>
      <c r="Y66" s="46">
        <f>+VLOOKUP(G66,'CIRCLEK-MN'!D:J,7,0)</f>
        <v>199377</v>
      </c>
      <c r="Z66" s="46">
        <f>+Y66-X66</f>
        <v>0</v>
      </c>
    </row>
    <row r="67" spans="1:26" ht="25.5" x14ac:dyDescent="0.25">
      <c r="A67" s="8"/>
      <c r="B67" s="9" t="s">
        <v>37</v>
      </c>
      <c r="C67" s="9" t="s">
        <v>246</v>
      </c>
      <c r="D67" s="9" t="s">
        <v>250</v>
      </c>
      <c r="E67" s="9" t="s">
        <v>251</v>
      </c>
      <c r="F67" s="9" t="s">
        <v>236</v>
      </c>
      <c r="G67" s="2">
        <f>0+RIGHT(E67,8)</f>
        <v>51965</v>
      </c>
      <c r="H67" s="9" t="s">
        <v>236</v>
      </c>
      <c r="I67" s="9" t="s">
        <v>252</v>
      </c>
      <c r="J67" s="10" t="s">
        <v>43</v>
      </c>
      <c r="K67" s="11" t="s">
        <v>44</v>
      </c>
      <c r="L67" s="8"/>
      <c r="M67" s="8"/>
      <c r="N67" s="12">
        <v>199377</v>
      </c>
      <c r="O67" s="12">
        <v>199377</v>
      </c>
      <c r="P67" s="8"/>
      <c r="Q67" s="8"/>
      <c r="R67" s="8"/>
      <c r="S67" s="8"/>
      <c r="T67" s="8"/>
      <c r="U67" s="8"/>
      <c r="V67" s="12">
        <v>199377</v>
      </c>
      <c r="W67" s="21">
        <v>199377</v>
      </c>
      <c r="X67" s="23">
        <f>W67-U67</f>
        <v>199377</v>
      </c>
      <c r="Y67" s="46">
        <f>+VLOOKUP(G67,'CIRCLEK-MN'!D:J,7,0)</f>
        <v>199377</v>
      </c>
      <c r="Z67" s="46">
        <f>+Y67-X67</f>
        <v>0</v>
      </c>
    </row>
    <row r="68" spans="1:26" ht="25.5" x14ac:dyDescent="0.25">
      <c r="A68" s="8"/>
      <c r="B68" s="9" t="s">
        <v>37</v>
      </c>
      <c r="C68" s="9" t="s">
        <v>246</v>
      </c>
      <c r="D68" s="9" t="s">
        <v>253</v>
      </c>
      <c r="E68" s="9" t="s">
        <v>254</v>
      </c>
      <c r="F68" s="9" t="s">
        <v>236</v>
      </c>
      <c r="G68" s="2">
        <f>0+RIGHT(E68,8)</f>
        <v>51973</v>
      </c>
      <c r="H68" s="9" t="s">
        <v>236</v>
      </c>
      <c r="I68" s="9" t="s">
        <v>255</v>
      </c>
      <c r="J68" s="10" t="s">
        <v>43</v>
      </c>
      <c r="K68" s="11" t="s">
        <v>256</v>
      </c>
      <c r="L68" s="8"/>
      <c r="M68" s="8"/>
      <c r="N68" s="12">
        <v>199377</v>
      </c>
      <c r="O68" s="12">
        <v>199377</v>
      </c>
      <c r="P68" s="8"/>
      <c r="Q68" s="8"/>
      <c r="R68" s="8"/>
      <c r="S68" s="8"/>
      <c r="T68" s="8"/>
      <c r="U68" s="8"/>
      <c r="V68" s="12">
        <v>199377</v>
      </c>
      <c r="W68" s="21">
        <v>199377</v>
      </c>
      <c r="X68" s="23">
        <f>W68-U68</f>
        <v>199377</v>
      </c>
      <c r="Y68" s="46">
        <f>+VLOOKUP(G68,'CIRCLEK-MN'!D:J,7,0)</f>
        <v>199377</v>
      </c>
      <c r="Z68" s="46">
        <f>+Y68-X68</f>
        <v>0</v>
      </c>
    </row>
    <row r="69" spans="1:26" ht="25.5" x14ac:dyDescent="0.25">
      <c r="A69" s="8"/>
      <c r="B69" s="9" t="s">
        <v>37</v>
      </c>
      <c r="C69" s="9" t="s">
        <v>246</v>
      </c>
      <c r="D69" s="9" t="s">
        <v>257</v>
      </c>
      <c r="E69" s="9" t="s">
        <v>258</v>
      </c>
      <c r="F69" s="9" t="s">
        <v>236</v>
      </c>
      <c r="G69" s="2">
        <f>0+RIGHT(E69,8)</f>
        <v>51999</v>
      </c>
      <c r="H69" s="9" t="s">
        <v>236</v>
      </c>
      <c r="I69" s="9" t="s">
        <v>259</v>
      </c>
      <c r="J69" s="10" t="s">
        <v>43</v>
      </c>
      <c r="K69" s="11" t="s">
        <v>44</v>
      </c>
      <c r="L69" s="8"/>
      <c r="M69" s="8"/>
      <c r="N69" s="12">
        <v>249221</v>
      </c>
      <c r="O69" s="12">
        <v>249221</v>
      </c>
      <c r="P69" s="8"/>
      <c r="Q69" s="8"/>
      <c r="R69" s="8"/>
      <c r="S69" s="8"/>
      <c r="T69" s="8"/>
      <c r="U69" s="8"/>
      <c r="V69" s="12">
        <v>249221</v>
      </c>
      <c r="W69" s="21">
        <v>249221</v>
      </c>
      <c r="X69" s="23">
        <f>W69-U69</f>
        <v>249221</v>
      </c>
      <c r="Y69" s="46">
        <f>+VLOOKUP(G69,'CIRCLEK-MN'!D:J,7,0)</f>
        <v>249221</v>
      </c>
      <c r="Z69" s="46">
        <f>+Y69-X69</f>
        <v>0</v>
      </c>
    </row>
    <row r="70" spans="1:26" ht="25.5" x14ac:dyDescent="0.25">
      <c r="A70" s="8"/>
      <c r="B70" s="9" t="s">
        <v>37</v>
      </c>
      <c r="C70" s="9" t="s">
        <v>260</v>
      </c>
      <c r="D70" s="9" t="s">
        <v>261</v>
      </c>
      <c r="E70" s="9" t="s">
        <v>262</v>
      </c>
      <c r="F70" s="9" t="s">
        <v>246</v>
      </c>
      <c r="G70" s="2">
        <f>0+RIGHT(E70,8)</f>
        <v>52362</v>
      </c>
      <c r="H70" s="9" t="s">
        <v>246</v>
      </c>
      <c r="I70" s="9" t="s">
        <v>263</v>
      </c>
      <c r="J70" s="10" t="s">
        <v>43</v>
      </c>
      <c r="K70" s="11" t="s">
        <v>44</v>
      </c>
      <c r="L70" s="8"/>
      <c r="M70" s="8"/>
      <c r="N70" s="12">
        <v>224299</v>
      </c>
      <c r="O70" s="12">
        <v>224299</v>
      </c>
      <c r="P70" s="8"/>
      <c r="Q70" s="8"/>
      <c r="R70" s="8"/>
      <c r="S70" s="8"/>
      <c r="T70" s="8"/>
      <c r="U70" s="8"/>
      <c r="V70" s="12">
        <v>224299</v>
      </c>
      <c r="W70" s="21">
        <v>224299</v>
      </c>
      <c r="X70" s="23">
        <f>W70-U70</f>
        <v>224299</v>
      </c>
      <c r="Y70" s="46">
        <f>+VLOOKUP(G70,'CIRCLEK-MN'!D:J,7,0)</f>
        <v>224299</v>
      </c>
      <c r="Z70" s="46">
        <f>+Y70-X70</f>
        <v>0</v>
      </c>
    </row>
    <row r="71" spans="1:26" ht="25.5" x14ac:dyDescent="0.25">
      <c r="A71" s="8"/>
      <c r="B71" s="9" t="s">
        <v>37</v>
      </c>
      <c r="C71" s="9" t="s">
        <v>260</v>
      </c>
      <c r="D71" s="9" t="s">
        <v>264</v>
      </c>
      <c r="E71" s="9" t="s">
        <v>265</v>
      </c>
      <c r="F71" s="9" t="s">
        <v>246</v>
      </c>
      <c r="G71" s="2">
        <f>0+RIGHT(E71,8)</f>
        <v>52363</v>
      </c>
      <c r="H71" s="9" t="s">
        <v>246</v>
      </c>
      <c r="I71" s="9" t="s">
        <v>266</v>
      </c>
      <c r="J71" s="10" t="s">
        <v>43</v>
      </c>
      <c r="K71" s="11" t="s">
        <v>44</v>
      </c>
      <c r="L71" s="8"/>
      <c r="M71" s="8"/>
      <c r="N71" s="12">
        <v>199377</v>
      </c>
      <c r="O71" s="12">
        <v>199377</v>
      </c>
      <c r="P71" s="8"/>
      <c r="Q71" s="8"/>
      <c r="R71" s="8"/>
      <c r="S71" s="8"/>
      <c r="T71" s="8"/>
      <c r="U71" s="8"/>
      <c r="V71" s="12">
        <v>199377</v>
      </c>
      <c r="W71" s="21">
        <v>199377</v>
      </c>
      <c r="X71" s="23">
        <f>W71-U71</f>
        <v>199377</v>
      </c>
      <c r="Y71" s="46">
        <f>+VLOOKUP(G71,'CIRCLEK-MN'!D:J,7,0)</f>
        <v>199377</v>
      </c>
      <c r="Z71" s="46">
        <f>+Y71-X71</f>
        <v>0</v>
      </c>
    </row>
    <row r="72" spans="1:26" ht="25.5" x14ac:dyDescent="0.25">
      <c r="A72" s="8"/>
      <c r="B72" s="9" t="s">
        <v>37</v>
      </c>
      <c r="C72" s="9" t="s">
        <v>260</v>
      </c>
      <c r="D72" s="9" t="s">
        <v>267</v>
      </c>
      <c r="E72" s="9" t="s">
        <v>268</v>
      </c>
      <c r="F72" s="9" t="s">
        <v>246</v>
      </c>
      <c r="G72" s="2">
        <f>0+RIGHT(E72,8)</f>
        <v>52367</v>
      </c>
      <c r="H72" s="9" t="s">
        <v>246</v>
      </c>
      <c r="I72" s="9" t="s">
        <v>269</v>
      </c>
      <c r="J72" s="10" t="s">
        <v>43</v>
      </c>
      <c r="K72" s="11" t="s">
        <v>44</v>
      </c>
      <c r="L72" s="8"/>
      <c r="M72" s="8"/>
      <c r="N72" s="12">
        <v>199377</v>
      </c>
      <c r="O72" s="12">
        <v>199377</v>
      </c>
      <c r="P72" s="8"/>
      <c r="Q72" s="8"/>
      <c r="R72" s="8"/>
      <c r="S72" s="8"/>
      <c r="T72" s="8"/>
      <c r="U72" s="8"/>
      <c r="V72" s="12">
        <v>199377</v>
      </c>
      <c r="W72" s="21">
        <v>199377</v>
      </c>
      <c r="X72" s="23">
        <f>W72-U72</f>
        <v>199377</v>
      </c>
      <c r="Y72" s="46">
        <f>+VLOOKUP(G72,'CIRCLEK-MN'!D:J,7,0)</f>
        <v>199377</v>
      </c>
      <c r="Z72" s="46">
        <f>+Y72-X72</f>
        <v>0</v>
      </c>
    </row>
    <row r="73" spans="1:26" ht="25.5" x14ac:dyDescent="0.25">
      <c r="A73" s="8"/>
      <c r="B73" s="9" t="s">
        <v>37</v>
      </c>
      <c r="C73" s="9" t="s">
        <v>260</v>
      </c>
      <c r="D73" s="9" t="s">
        <v>270</v>
      </c>
      <c r="E73" s="9" t="s">
        <v>271</v>
      </c>
      <c r="F73" s="9" t="s">
        <v>246</v>
      </c>
      <c r="G73" s="2">
        <f>0+RIGHT(E73,8)</f>
        <v>52368</v>
      </c>
      <c r="H73" s="9" t="s">
        <v>246</v>
      </c>
      <c r="I73" s="9" t="s">
        <v>272</v>
      </c>
      <c r="J73" s="10" t="s">
        <v>43</v>
      </c>
      <c r="K73" s="11" t="s">
        <v>44</v>
      </c>
      <c r="L73" s="8"/>
      <c r="M73" s="8"/>
      <c r="N73" s="12">
        <v>249221</v>
      </c>
      <c r="O73" s="12">
        <v>249221</v>
      </c>
      <c r="P73" s="8"/>
      <c r="Q73" s="8"/>
      <c r="R73" s="8"/>
      <c r="S73" s="8"/>
      <c r="T73" s="8"/>
      <c r="U73" s="8"/>
      <c r="V73" s="12">
        <v>249221</v>
      </c>
      <c r="W73" s="21">
        <v>249221</v>
      </c>
      <c r="X73" s="23">
        <f>W73-U73</f>
        <v>249221</v>
      </c>
      <c r="Y73" s="46">
        <f>+VLOOKUP(G73,'CIRCLEK-MN'!D:J,7,0)</f>
        <v>249221</v>
      </c>
      <c r="Z73" s="46">
        <f>+Y73-X73</f>
        <v>0</v>
      </c>
    </row>
    <row r="74" spans="1:26" ht="25.5" x14ac:dyDescent="0.25">
      <c r="A74" s="8"/>
      <c r="B74" s="9" t="s">
        <v>37</v>
      </c>
      <c r="C74" s="9" t="s">
        <v>260</v>
      </c>
      <c r="D74" s="9" t="s">
        <v>273</v>
      </c>
      <c r="E74" s="9" t="s">
        <v>274</v>
      </c>
      <c r="F74" s="9" t="s">
        <v>246</v>
      </c>
      <c r="G74" s="2">
        <f>0+RIGHT(E74,8)</f>
        <v>52370</v>
      </c>
      <c r="H74" s="9" t="s">
        <v>246</v>
      </c>
      <c r="I74" s="9" t="s">
        <v>275</v>
      </c>
      <c r="J74" s="10" t="s">
        <v>43</v>
      </c>
      <c r="K74" s="11" t="s">
        <v>44</v>
      </c>
      <c r="L74" s="8"/>
      <c r="M74" s="8"/>
      <c r="N74" s="12">
        <v>249221</v>
      </c>
      <c r="O74" s="12">
        <v>249221</v>
      </c>
      <c r="P74" s="8"/>
      <c r="Q74" s="8"/>
      <c r="R74" s="8"/>
      <c r="S74" s="8"/>
      <c r="T74" s="8"/>
      <c r="U74" s="8"/>
      <c r="V74" s="12">
        <v>249221</v>
      </c>
      <c r="W74" s="21">
        <v>249221</v>
      </c>
      <c r="X74" s="23">
        <f>W74-U74</f>
        <v>249221</v>
      </c>
      <c r="Y74" s="46">
        <f>+VLOOKUP(G74,'CIRCLEK-MN'!D:J,7,0)</f>
        <v>249221</v>
      </c>
      <c r="Z74" s="46">
        <f>+Y74-X74</f>
        <v>0</v>
      </c>
    </row>
    <row r="75" spans="1:26" ht="25.5" x14ac:dyDescent="0.25">
      <c r="A75" s="8"/>
      <c r="B75" s="9" t="s">
        <v>37</v>
      </c>
      <c r="C75" s="9" t="s">
        <v>276</v>
      </c>
      <c r="D75" s="9" t="s">
        <v>277</v>
      </c>
      <c r="E75" s="9" t="s">
        <v>278</v>
      </c>
      <c r="F75" s="9" t="s">
        <v>246</v>
      </c>
      <c r="G75" s="2">
        <f>0+RIGHT(E75,8)</f>
        <v>52351</v>
      </c>
      <c r="H75" s="9" t="s">
        <v>246</v>
      </c>
      <c r="I75" s="9" t="s">
        <v>279</v>
      </c>
      <c r="J75" s="10" t="s">
        <v>43</v>
      </c>
      <c r="K75" s="11" t="s">
        <v>44</v>
      </c>
      <c r="L75" s="8"/>
      <c r="M75" s="8"/>
      <c r="N75" s="12">
        <v>199377</v>
      </c>
      <c r="O75" s="12">
        <v>199377</v>
      </c>
      <c r="P75" s="8"/>
      <c r="Q75" s="8"/>
      <c r="R75" s="8"/>
      <c r="S75" s="8"/>
      <c r="T75" s="8"/>
      <c r="U75" s="8"/>
      <c r="V75" s="12">
        <v>199377</v>
      </c>
      <c r="W75" s="21">
        <v>199377</v>
      </c>
      <c r="X75" s="23">
        <f>W75-U75</f>
        <v>199377</v>
      </c>
      <c r="Y75" s="46">
        <f>+VLOOKUP(G75,'CIRCLEK-MN'!D:J,7,0)</f>
        <v>199377</v>
      </c>
      <c r="Z75" s="46">
        <f>+Y75-X75</f>
        <v>0</v>
      </c>
    </row>
    <row r="76" spans="1:26" ht="25.5" x14ac:dyDescent="0.25">
      <c r="A76" s="8"/>
      <c r="B76" s="9" t="s">
        <v>37</v>
      </c>
      <c r="C76" s="9" t="s">
        <v>276</v>
      </c>
      <c r="D76" s="9" t="s">
        <v>280</v>
      </c>
      <c r="E76" s="9" t="s">
        <v>281</v>
      </c>
      <c r="F76" s="9" t="s">
        <v>246</v>
      </c>
      <c r="G76" s="2">
        <f>0+RIGHT(E76,8)</f>
        <v>52369</v>
      </c>
      <c r="H76" s="9" t="s">
        <v>246</v>
      </c>
      <c r="I76" s="9" t="s">
        <v>282</v>
      </c>
      <c r="J76" s="10" t="s">
        <v>43</v>
      </c>
      <c r="K76" s="11" t="s">
        <v>44</v>
      </c>
      <c r="L76" s="8"/>
      <c r="M76" s="8"/>
      <c r="N76" s="12">
        <v>249221</v>
      </c>
      <c r="O76" s="12">
        <v>249221</v>
      </c>
      <c r="P76" s="8"/>
      <c r="Q76" s="8"/>
      <c r="R76" s="8"/>
      <c r="S76" s="8"/>
      <c r="T76" s="8"/>
      <c r="U76" s="8"/>
      <c r="V76" s="12">
        <v>249221</v>
      </c>
      <c r="W76" s="21">
        <v>249221</v>
      </c>
      <c r="X76" s="23">
        <f>W76-U76</f>
        <v>249221</v>
      </c>
      <c r="Y76" s="46">
        <f>+VLOOKUP(G76,'CIRCLEK-MN'!D:J,7,0)</f>
        <v>249221</v>
      </c>
      <c r="Z76" s="46">
        <f>+Y76-X76</f>
        <v>0</v>
      </c>
    </row>
    <row r="77" spans="1:26" ht="25.5" x14ac:dyDescent="0.25">
      <c r="A77" s="8"/>
      <c r="B77" s="9" t="s">
        <v>37</v>
      </c>
      <c r="C77" s="9" t="s">
        <v>283</v>
      </c>
      <c r="D77" s="9" t="s">
        <v>284</v>
      </c>
      <c r="E77" s="9" t="s">
        <v>285</v>
      </c>
      <c r="F77" s="9" t="s">
        <v>246</v>
      </c>
      <c r="G77" s="2">
        <f>0+RIGHT(E77,8)</f>
        <v>52366</v>
      </c>
      <c r="H77" s="9" t="s">
        <v>246</v>
      </c>
      <c r="I77" s="9" t="s">
        <v>286</v>
      </c>
      <c r="J77" s="10" t="s">
        <v>43</v>
      </c>
      <c r="K77" s="11" t="s">
        <v>44</v>
      </c>
      <c r="L77" s="8"/>
      <c r="M77" s="8"/>
      <c r="N77" s="12">
        <v>199377</v>
      </c>
      <c r="O77" s="12">
        <v>199377</v>
      </c>
      <c r="P77" s="8"/>
      <c r="Q77" s="8"/>
      <c r="R77" s="8"/>
      <c r="S77" s="8"/>
      <c r="T77" s="8"/>
      <c r="U77" s="8"/>
      <c r="V77" s="12">
        <v>199377</v>
      </c>
      <c r="W77" s="21">
        <v>199377</v>
      </c>
      <c r="X77" s="23">
        <f>W77-U77</f>
        <v>199377</v>
      </c>
      <c r="Y77" s="46">
        <f>+VLOOKUP(G77,'CIRCLEK-MN'!D:J,7,0)</f>
        <v>199377</v>
      </c>
      <c r="Z77" s="46">
        <f>+Y77-X77</f>
        <v>0</v>
      </c>
    </row>
    <row r="78" spans="1:26" ht="25.5" x14ac:dyDescent="0.25">
      <c r="A78" s="8"/>
      <c r="B78" s="9" t="s">
        <v>37</v>
      </c>
      <c r="C78" s="9" t="s">
        <v>283</v>
      </c>
      <c r="D78" s="9" t="s">
        <v>287</v>
      </c>
      <c r="E78" s="9" t="s">
        <v>288</v>
      </c>
      <c r="F78" s="9" t="s">
        <v>246</v>
      </c>
      <c r="G78" s="2">
        <f>0+RIGHT(E78,8)</f>
        <v>52371</v>
      </c>
      <c r="H78" s="9" t="s">
        <v>246</v>
      </c>
      <c r="I78" s="9" t="s">
        <v>289</v>
      </c>
      <c r="J78" s="10" t="s">
        <v>43</v>
      </c>
      <c r="K78" s="11" t="s">
        <v>44</v>
      </c>
      <c r="L78" s="8"/>
      <c r="M78" s="8"/>
      <c r="N78" s="12">
        <v>249221</v>
      </c>
      <c r="O78" s="12">
        <v>249221</v>
      </c>
      <c r="P78" s="8"/>
      <c r="Q78" s="8"/>
      <c r="R78" s="8"/>
      <c r="S78" s="8"/>
      <c r="T78" s="8"/>
      <c r="U78" s="8"/>
      <c r="V78" s="12">
        <v>249221</v>
      </c>
      <c r="W78" s="21">
        <v>249221</v>
      </c>
      <c r="X78" s="23">
        <f>W78-U78</f>
        <v>249221</v>
      </c>
      <c r="Y78" s="46">
        <f>+VLOOKUP(G78,'CIRCLEK-MN'!D:J,7,0)</f>
        <v>249221</v>
      </c>
      <c r="Z78" s="46">
        <f>+Y78-X78</f>
        <v>0</v>
      </c>
    </row>
    <row r="79" spans="1:26" ht="25.5" x14ac:dyDescent="0.25">
      <c r="A79" s="8"/>
      <c r="B79" s="9" t="s">
        <v>37</v>
      </c>
      <c r="C79" s="9" t="s">
        <v>290</v>
      </c>
      <c r="D79" s="9" t="s">
        <v>291</v>
      </c>
      <c r="E79" s="9" t="s">
        <v>292</v>
      </c>
      <c r="F79" s="9" t="s">
        <v>202</v>
      </c>
      <c r="G79" s="2">
        <f>0+RIGHT(E79,8)</f>
        <v>51032</v>
      </c>
      <c r="H79" s="9" t="s">
        <v>202</v>
      </c>
      <c r="I79" s="9" t="s">
        <v>293</v>
      </c>
      <c r="J79" s="10" t="s">
        <v>43</v>
      </c>
      <c r="K79" s="11" t="s">
        <v>44</v>
      </c>
      <c r="L79" s="8"/>
      <c r="M79" s="8"/>
      <c r="N79" s="12">
        <v>199377</v>
      </c>
      <c r="O79" s="12">
        <v>199377</v>
      </c>
      <c r="P79" s="8"/>
      <c r="Q79" s="8"/>
      <c r="R79" s="8"/>
      <c r="S79" s="8"/>
      <c r="T79" s="8"/>
      <c r="U79" s="8"/>
      <c r="V79" s="12">
        <v>199377</v>
      </c>
      <c r="W79" s="21">
        <v>199377</v>
      </c>
      <c r="X79" s="23">
        <f>W79-U79</f>
        <v>199377</v>
      </c>
      <c r="Y79" s="46">
        <f>+VLOOKUP(G79,'CIRCLEK-MN'!D:J,7,0)</f>
        <v>199377</v>
      </c>
      <c r="Z79" s="46">
        <f>+Y79-X79</f>
        <v>0</v>
      </c>
    </row>
    <row r="80" spans="1:26" ht="25.5" x14ac:dyDescent="0.25">
      <c r="A80" s="8"/>
      <c r="B80" s="9" t="s">
        <v>37</v>
      </c>
      <c r="C80" s="9" t="s">
        <v>290</v>
      </c>
      <c r="D80" s="9" t="s">
        <v>294</v>
      </c>
      <c r="E80" s="9" t="s">
        <v>295</v>
      </c>
      <c r="F80" s="9" t="s">
        <v>236</v>
      </c>
      <c r="G80" s="2">
        <f>0+RIGHT(E80,8)</f>
        <v>51950</v>
      </c>
      <c r="H80" s="9" t="s">
        <v>236</v>
      </c>
      <c r="I80" s="9" t="s">
        <v>296</v>
      </c>
      <c r="J80" s="10" t="s">
        <v>43</v>
      </c>
      <c r="K80" s="11" t="s">
        <v>44</v>
      </c>
      <c r="L80" s="8"/>
      <c r="M80" s="8"/>
      <c r="N80" s="12">
        <v>299065</v>
      </c>
      <c r="O80" s="12">
        <v>299065</v>
      </c>
      <c r="P80" s="8"/>
      <c r="Q80" s="8"/>
      <c r="R80" s="8"/>
      <c r="S80" s="8"/>
      <c r="T80" s="8"/>
      <c r="U80" s="8"/>
      <c r="V80" s="12">
        <v>299065</v>
      </c>
      <c r="W80" s="21">
        <v>299065</v>
      </c>
      <c r="X80" s="23">
        <f>W80-U80</f>
        <v>299065</v>
      </c>
      <c r="Y80" s="46">
        <f>+VLOOKUP(G80,'CIRCLEK-MN'!D:J,7,0)</f>
        <v>299065</v>
      </c>
      <c r="Z80" s="46">
        <f>+Y80-X80</f>
        <v>0</v>
      </c>
    </row>
    <row r="81" spans="1:26" ht="25.5" x14ac:dyDescent="0.25">
      <c r="A81" s="8"/>
      <c r="B81" s="9" t="s">
        <v>37</v>
      </c>
      <c r="C81" s="9" t="s">
        <v>290</v>
      </c>
      <c r="D81" s="9" t="s">
        <v>297</v>
      </c>
      <c r="E81" s="9" t="s">
        <v>298</v>
      </c>
      <c r="F81" s="9" t="s">
        <v>283</v>
      </c>
      <c r="G81" s="2">
        <f>0+RIGHT(E81,8)</f>
        <v>52474</v>
      </c>
      <c r="H81" s="9" t="s">
        <v>283</v>
      </c>
      <c r="I81" s="9" t="s">
        <v>299</v>
      </c>
      <c r="J81" s="10" t="s">
        <v>43</v>
      </c>
      <c r="K81" s="11" t="s">
        <v>44</v>
      </c>
      <c r="L81" s="8"/>
      <c r="M81" s="8"/>
      <c r="N81" s="12">
        <v>249221</v>
      </c>
      <c r="O81" s="12">
        <v>249221</v>
      </c>
      <c r="P81" s="8"/>
      <c r="Q81" s="8"/>
      <c r="R81" s="8"/>
      <c r="S81" s="8"/>
      <c r="T81" s="8"/>
      <c r="U81" s="8"/>
      <c r="V81" s="12">
        <v>249221</v>
      </c>
      <c r="W81" s="21">
        <v>249221</v>
      </c>
      <c r="X81" s="23">
        <f>W81-U81</f>
        <v>249221</v>
      </c>
      <c r="Y81" s="46">
        <f>+VLOOKUP(G81,'CIRCLEK-MN'!D:J,7,0)</f>
        <v>249221</v>
      </c>
      <c r="Z81" s="46">
        <f>+Y81-X81</f>
        <v>0</v>
      </c>
    </row>
    <row r="82" spans="1:26" ht="25.5" x14ac:dyDescent="0.25">
      <c r="A82" s="8"/>
      <c r="B82" s="9" t="s">
        <v>37</v>
      </c>
      <c r="C82" s="9" t="s">
        <v>290</v>
      </c>
      <c r="D82" s="9" t="s">
        <v>300</v>
      </c>
      <c r="E82" s="9" t="s">
        <v>301</v>
      </c>
      <c r="F82" s="9" t="s">
        <v>283</v>
      </c>
      <c r="G82" s="2">
        <f>0+RIGHT(E82,8)</f>
        <v>52475</v>
      </c>
      <c r="H82" s="9" t="s">
        <v>283</v>
      </c>
      <c r="I82" s="9" t="s">
        <v>302</v>
      </c>
      <c r="J82" s="10" t="s">
        <v>43</v>
      </c>
      <c r="K82" s="11" t="s">
        <v>44</v>
      </c>
      <c r="L82" s="8"/>
      <c r="M82" s="8"/>
      <c r="N82" s="12">
        <v>199377</v>
      </c>
      <c r="O82" s="12">
        <v>199377</v>
      </c>
      <c r="P82" s="8"/>
      <c r="Q82" s="8"/>
      <c r="R82" s="8"/>
      <c r="S82" s="8"/>
      <c r="T82" s="8"/>
      <c r="U82" s="8"/>
      <c r="V82" s="12">
        <v>199377</v>
      </c>
      <c r="W82" s="21">
        <v>199377</v>
      </c>
      <c r="X82" s="23">
        <f>W82-U82</f>
        <v>199377</v>
      </c>
      <c r="Y82" s="46">
        <f>+VLOOKUP(G82,'CIRCLEK-MN'!D:J,7,0)</f>
        <v>199377</v>
      </c>
      <c r="Z82" s="46">
        <f>+Y82-X82</f>
        <v>0</v>
      </c>
    </row>
    <row r="83" spans="1:26" ht="25.5" x14ac:dyDescent="0.25">
      <c r="A83" s="8"/>
      <c r="B83" s="9" t="s">
        <v>37</v>
      </c>
      <c r="C83" s="9" t="s">
        <v>303</v>
      </c>
      <c r="D83" s="9" t="s">
        <v>304</v>
      </c>
      <c r="E83" s="9" t="s">
        <v>305</v>
      </c>
      <c r="F83" s="9" t="s">
        <v>283</v>
      </c>
      <c r="G83" s="2">
        <f>0+RIGHT(E83,8)</f>
        <v>52473</v>
      </c>
      <c r="H83" s="9" t="s">
        <v>283</v>
      </c>
      <c r="I83" s="9" t="s">
        <v>306</v>
      </c>
      <c r="J83" s="10" t="s">
        <v>43</v>
      </c>
      <c r="K83" s="11" t="s">
        <v>44</v>
      </c>
      <c r="L83" s="8"/>
      <c r="M83" s="8"/>
      <c r="N83" s="12">
        <v>249221</v>
      </c>
      <c r="O83" s="12">
        <v>249221</v>
      </c>
      <c r="P83" s="8"/>
      <c r="Q83" s="8"/>
      <c r="R83" s="8"/>
      <c r="S83" s="8"/>
      <c r="T83" s="8"/>
      <c r="U83" s="8"/>
      <c r="V83" s="12">
        <v>249221</v>
      </c>
      <c r="W83" s="21">
        <v>249221</v>
      </c>
      <c r="X83" s="23">
        <f>W83-U83</f>
        <v>249221</v>
      </c>
      <c r="Y83" s="46">
        <f>+VLOOKUP(G83,'CIRCLEK-MN'!D:J,7,0)</f>
        <v>249221</v>
      </c>
      <c r="Z83" s="46">
        <f>+Y83-X83</f>
        <v>0</v>
      </c>
    </row>
    <row r="84" spans="1:26" ht="25.5" x14ac:dyDescent="0.25">
      <c r="A84" s="8"/>
      <c r="B84" s="9" t="s">
        <v>37</v>
      </c>
      <c r="C84" s="9" t="s">
        <v>303</v>
      </c>
      <c r="D84" s="9" t="s">
        <v>307</v>
      </c>
      <c r="E84" s="9" t="s">
        <v>308</v>
      </c>
      <c r="F84" s="9" t="s">
        <v>283</v>
      </c>
      <c r="G84" s="2">
        <f>0+RIGHT(E84,8)</f>
        <v>52476</v>
      </c>
      <c r="H84" s="9" t="s">
        <v>283</v>
      </c>
      <c r="I84" s="9" t="s">
        <v>309</v>
      </c>
      <c r="J84" s="10" t="s">
        <v>43</v>
      </c>
      <c r="K84" s="11" t="s">
        <v>310</v>
      </c>
      <c r="L84" s="8"/>
      <c r="M84" s="8"/>
      <c r="N84" s="12">
        <v>1246104</v>
      </c>
      <c r="O84" s="12">
        <v>1246104</v>
      </c>
      <c r="P84" s="8"/>
      <c r="Q84" s="8"/>
      <c r="R84" s="8"/>
      <c r="S84" s="8"/>
      <c r="T84" s="8"/>
      <c r="U84" s="8"/>
      <c r="V84" s="12">
        <v>1246104</v>
      </c>
      <c r="W84" s="21">
        <v>1246104</v>
      </c>
      <c r="X84" s="23">
        <f>W84-U84</f>
        <v>1246104</v>
      </c>
      <c r="Y84" s="46">
        <f>+VLOOKUP(G84,'CIRCLEK-MN'!D:J,7,0)</f>
        <v>1246104</v>
      </c>
      <c r="Z84" s="46">
        <f>+Y84-X84</f>
        <v>0</v>
      </c>
    </row>
    <row r="85" spans="1:26" ht="25.5" x14ac:dyDescent="0.25">
      <c r="A85" s="8"/>
      <c r="B85" s="9" t="s">
        <v>37</v>
      </c>
      <c r="C85" s="9" t="s">
        <v>303</v>
      </c>
      <c r="D85" s="9" t="s">
        <v>311</v>
      </c>
      <c r="E85" s="9" t="s">
        <v>312</v>
      </c>
      <c r="F85" s="9" t="s">
        <v>283</v>
      </c>
      <c r="G85" s="2">
        <f>0+RIGHT(E85,8)</f>
        <v>52485</v>
      </c>
      <c r="H85" s="9" t="s">
        <v>283</v>
      </c>
      <c r="I85" s="9" t="s">
        <v>313</v>
      </c>
      <c r="J85" s="10" t="s">
        <v>43</v>
      </c>
      <c r="K85" s="11" t="s">
        <v>44</v>
      </c>
      <c r="L85" s="8"/>
      <c r="M85" s="8"/>
      <c r="N85" s="12">
        <v>249221</v>
      </c>
      <c r="O85" s="12">
        <v>249221</v>
      </c>
      <c r="P85" s="8"/>
      <c r="Q85" s="8"/>
      <c r="R85" s="8"/>
      <c r="S85" s="8"/>
      <c r="T85" s="8"/>
      <c r="U85" s="8"/>
      <c r="V85" s="12">
        <v>249221</v>
      </c>
      <c r="W85" s="21">
        <v>249221</v>
      </c>
      <c r="X85" s="23">
        <f>W85-U85</f>
        <v>249221</v>
      </c>
      <c r="Y85" s="46">
        <f>+VLOOKUP(G85,'CIRCLEK-MN'!D:J,7,0)</f>
        <v>249221</v>
      </c>
      <c r="Z85" s="46">
        <f>+Y85-X85</f>
        <v>0</v>
      </c>
    </row>
    <row r="86" spans="1:26" ht="25.5" x14ac:dyDescent="0.25">
      <c r="A86" s="8"/>
      <c r="B86" s="9" t="s">
        <v>37</v>
      </c>
      <c r="C86" s="9" t="s">
        <v>303</v>
      </c>
      <c r="D86" s="9" t="s">
        <v>314</v>
      </c>
      <c r="E86" s="9" t="s">
        <v>315</v>
      </c>
      <c r="F86" s="9" t="s">
        <v>290</v>
      </c>
      <c r="G86" s="2">
        <f>0+RIGHT(E86,8)</f>
        <v>52582</v>
      </c>
      <c r="H86" s="9" t="s">
        <v>290</v>
      </c>
      <c r="I86" s="9" t="s">
        <v>316</v>
      </c>
      <c r="J86" s="10" t="s">
        <v>43</v>
      </c>
      <c r="K86" s="11" t="s">
        <v>44</v>
      </c>
      <c r="L86" s="8"/>
      <c r="M86" s="8"/>
      <c r="N86" s="12">
        <v>373831</v>
      </c>
      <c r="O86" s="12">
        <v>373831</v>
      </c>
      <c r="P86" s="8"/>
      <c r="Q86" s="8"/>
      <c r="R86" s="8"/>
      <c r="S86" s="8"/>
      <c r="T86" s="8"/>
      <c r="U86" s="8"/>
      <c r="V86" s="12">
        <v>373831</v>
      </c>
      <c r="W86" s="21">
        <v>373831</v>
      </c>
      <c r="X86" s="23">
        <f>W86-U86</f>
        <v>373831</v>
      </c>
      <c r="Y86" s="46">
        <f>+VLOOKUP(G86,'CIRCLEK-MN'!D:J,7,0)</f>
        <v>373831</v>
      </c>
      <c r="Z86" s="46">
        <f>+Y86-X86</f>
        <v>0</v>
      </c>
    </row>
    <row r="87" spans="1:26" ht="25.5" x14ac:dyDescent="0.25">
      <c r="A87" s="8"/>
      <c r="B87" s="9" t="s">
        <v>37</v>
      </c>
      <c r="C87" s="9" t="s">
        <v>303</v>
      </c>
      <c r="D87" s="9" t="s">
        <v>317</v>
      </c>
      <c r="E87" s="9" t="s">
        <v>318</v>
      </c>
      <c r="F87" s="9" t="s">
        <v>290</v>
      </c>
      <c r="G87" s="2">
        <f>0+RIGHT(E87,8)</f>
        <v>52590</v>
      </c>
      <c r="H87" s="9" t="s">
        <v>290</v>
      </c>
      <c r="I87" s="9" t="s">
        <v>319</v>
      </c>
      <c r="J87" s="10" t="s">
        <v>43</v>
      </c>
      <c r="K87" s="11" t="s">
        <v>44</v>
      </c>
      <c r="L87" s="8"/>
      <c r="M87" s="8"/>
      <c r="N87" s="12">
        <v>199377</v>
      </c>
      <c r="O87" s="12">
        <v>199377</v>
      </c>
      <c r="P87" s="8"/>
      <c r="Q87" s="8"/>
      <c r="R87" s="8"/>
      <c r="S87" s="8"/>
      <c r="T87" s="8"/>
      <c r="U87" s="8"/>
      <c r="V87" s="12">
        <v>199377</v>
      </c>
      <c r="W87" s="21">
        <v>199377</v>
      </c>
      <c r="X87" s="23">
        <f>W87-U87</f>
        <v>199377</v>
      </c>
      <c r="Y87" s="46">
        <f>+VLOOKUP(G87,'CIRCLEK-MN'!D:J,7,0)</f>
        <v>199377</v>
      </c>
      <c r="Z87" s="46">
        <f>+Y87-X87</f>
        <v>0</v>
      </c>
    </row>
    <row r="88" spans="1:26" ht="25.5" x14ac:dyDescent="0.25">
      <c r="A88" s="8"/>
      <c r="B88" s="9" t="s">
        <v>37</v>
      </c>
      <c r="C88" s="9" t="s">
        <v>320</v>
      </c>
      <c r="D88" s="9" t="s">
        <v>321</v>
      </c>
      <c r="E88" s="9" t="s">
        <v>322</v>
      </c>
      <c r="F88" s="9" t="s">
        <v>290</v>
      </c>
      <c r="G88" s="2">
        <f>0+RIGHT(E88,8)</f>
        <v>52573</v>
      </c>
      <c r="H88" s="9" t="s">
        <v>290</v>
      </c>
      <c r="I88" s="9" t="s">
        <v>323</v>
      </c>
      <c r="J88" s="10" t="s">
        <v>43</v>
      </c>
      <c r="K88" s="11" t="s">
        <v>44</v>
      </c>
      <c r="L88" s="8"/>
      <c r="M88" s="8"/>
      <c r="N88" s="12">
        <v>249221</v>
      </c>
      <c r="O88" s="12">
        <v>249221</v>
      </c>
      <c r="P88" s="8"/>
      <c r="Q88" s="8"/>
      <c r="R88" s="8"/>
      <c r="S88" s="8"/>
      <c r="T88" s="8"/>
      <c r="U88" s="8"/>
      <c r="V88" s="12">
        <v>249221</v>
      </c>
      <c r="W88" s="21">
        <v>249221</v>
      </c>
      <c r="X88" s="23">
        <f>W88-U88</f>
        <v>249221</v>
      </c>
      <c r="Y88" s="46">
        <f>+VLOOKUP(G88,'CIRCLEK-MN'!D:J,7,0)</f>
        <v>249221</v>
      </c>
      <c r="Z88" s="46">
        <f>+Y88-X88</f>
        <v>0</v>
      </c>
    </row>
    <row r="89" spans="1:26" ht="25.5" x14ac:dyDescent="0.25">
      <c r="A89" s="8"/>
      <c r="B89" s="9" t="s">
        <v>37</v>
      </c>
      <c r="C89" s="9" t="s">
        <v>320</v>
      </c>
      <c r="D89" s="9" t="s">
        <v>324</v>
      </c>
      <c r="E89" s="9" t="s">
        <v>325</v>
      </c>
      <c r="F89" s="9" t="s">
        <v>303</v>
      </c>
      <c r="G89" s="2">
        <f>0+RIGHT(E89,8)</f>
        <v>52677</v>
      </c>
      <c r="H89" s="9" t="s">
        <v>303</v>
      </c>
      <c r="I89" s="9" t="s">
        <v>326</v>
      </c>
      <c r="J89" s="10" t="s">
        <v>43</v>
      </c>
      <c r="K89" s="11" t="s">
        <v>44</v>
      </c>
      <c r="L89" s="8"/>
      <c r="M89" s="8"/>
      <c r="N89" s="12">
        <v>199377</v>
      </c>
      <c r="O89" s="12">
        <v>199377</v>
      </c>
      <c r="P89" s="8"/>
      <c r="Q89" s="8"/>
      <c r="R89" s="8"/>
      <c r="S89" s="8"/>
      <c r="T89" s="8"/>
      <c r="U89" s="8"/>
      <c r="V89" s="12">
        <v>199377</v>
      </c>
      <c r="W89" s="21">
        <v>199377</v>
      </c>
      <c r="X89" s="23">
        <f>W89-U89</f>
        <v>199377</v>
      </c>
      <c r="Y89" s="46">
        <f>+VLOOKUP(G89,'CIRCLEK-MN'!D:J,7,0)</f>
        <v>199377</v>
      </c>
      <c r="Z89" s="46">
        <f>+Y89-X89</f>
        <v>0</v>
      </c>
    </row>
    <row r="90" spans="1:26" ht="25.5" x14ac:dyDescent="0.25">
      <c r="A90" s="8"/>
      <c r="B90" s="9" t="s">
        <v>37</v>
      </c>
      <c r="C90" s="9" t="s">
        <v>320</v>
      </c>
      <c r="D90" s="9" t="s">
        <v>327</v>
      </c>
      <c r="E90" s="9" t="s">
        <v>328</v>
      </c>
      <c r="F90" s="9" t="s">
        <v>303</v>
      </c>
      <c r="G90" s="2">
        <f>0+RIGHT(E90,8)</f>
        <v>52678</v>
      </c>
      <c r="H90" s="9" t="s">
        <v>303</v>
      </c>
      <c r="I90" s="9" t="s">
        <v>329</v>
      </c>
      <c r="J90" s="10" t="s">
        <v>43</v>
      </c>
      <c r="K90" s="11" t="s">
        <v>44</v>
      </c>
      <c r="L90" s="8"/>
      <c r="M90" s="8"/>
      <c r="N90" s="12">
        <v>199377</v>
      </c>
      <c r="O90" s="12">
        <v>199377</v>
      </c>
      <c r="P90" s="8"/>
      <c r="Q90" s="8"/>
      <c r="R90" s="8"/>
      <c r="S90" s="8"/>
      <c r="T90" s="8"/>
      <c r="U90" s="8"/>
      <c r="V90" s="12">
        <v>199377</v>
      </c>
      <c r="W90" s="21">
        <v>199377</v>
      </c>
      <c r="X90" s="23">
        <f>W90-U90</f>
        <v>199377</v>
      </c>
      <c r="Y90" s="46">
        <f>+VLOOKUP(G90,'CIRCLEK-MN'!D:J,7,0)</f>
        <v>199377</v>
      </c>
      <c r="Z90" s="46">
        <f>+Y90-X90</f>
        <v>0</v>
      </c>
    </row>
    <row r="91" spans="1:26" ht="25.5" x14ac:dyDescent="0.25">
      <c r="A91" s="8"/>
      <c r="B91" s="9" t="s">
        <v>37</v>
      </c>
      <c r="C91" s="9" t="s">
        <v>320</v>
      </c>
      <c r="D91" s="9" t="s">
        <v>330</v>
      </c>
      <c r="E91" s="9" t="s">
        <v>331</v>
      </c>
      <c r="F91" s="9" t="s">
        <v>303</v>
      </c>
      <c r="G91" s="2">
        <f>0+RIGHT(E91,8)</f>
        <v>52689</v>
      </c>
      <c r="H91" s="9" t="s">
        <v>303</v>
      </c>
      <c r="I91" s="9" t="s">
        <v>332</v>
      </c>
      <c r="J91" s="10" t="s">
        <v>43</v>
      </c>
      <c r="K91" s="11" t="s">
        <v>44</v>
      </c>
      <c r="L91" s="8"/>
      <c r="M91" s="8"/>
      <c r="N91" s="12">
        <v>199377</v>
      </c>
      <c r="O91" s="12">
        <v>199377</v>
      </c>
      <c r="P91" s="8"/>
      <c r="Q91" s="8"/>
      <c r="R91" s="8"/>
      <c r="S91" s="8"/>
      <c r="T91" s="8"/>
      <c r="U91" s="8"/>
      <c r="V91" s="12">
        <v>199377</v>
      </c>
      <c r="W91" s="21">
        <v>199377</v>
      </c>
      <c r="X91" s="23">
        <f>W91-U91</f>
        <v>199377</v>
      </c>
      <c r="Y91" s="46">
        <f>+VLOOKUP(G91,'CIRCLEK-MN'!D:J,7,0)</f>
        <v>199377</v>
      </c>
      <c r="Z91" s="46">
        <f>+Y91-X91</f>
        <v>0</v>
      </c>
    </row>
    <row r="92" spans="1:26" ht="25.5" x14ac:dyDescent="0.25">
      <c r="A92" s="8"/>
      <c r="B92" s="9" t="s">
        <v>37</v>
      </c>
      <c r="C92" s="9" t="s">
        <v>320</v>
      </c>
      <c r="D92" s="9" t="s">
        <v>333</v>
      </c>
      <c r="E92" s="9" t="s">
        <v>334</v>
      </c>
      <c r="F92" s="9" t="s">
        <v>303</v>
      </c>
      <c r="G92" s="2">
        <f>0+RIGHT(E92,8)</f>
        <v>52867</v>
      </c>
      <c r="H92" s="9" t="s">
        <v>303</v>
      </c>
      <c r="I92" s="9" t="s">
        <v>335</v>
      </c>
      <c r="J92" s="10" t="s">
        <v>43</v>
      </c>
      <c r="K92" s="11" t="s">
        <v>44</v>
      </c>
      <c r="L92" s="8"/>
      <c r="M92" s="8"/>
      <c r="N92" s="12">
        <v>199377</v>
      </c>
      <c r="O92" s="12">
        <v>199377</v>
      </c>
      <c r="P92" s="8"/>
      <c r="Q92" s="8"/>
      <c r="R92" s="8"/>
      <c r="S92" s="8"/>
      <c r="T92" s="8"/>
      <c r="U92" s="8"/>
      <c r="V92" s="12">
        <v>199377</v>
      </c>
      <c r="W92" s="21">
        <v>199377</v>
      </c>
      <c r="X92" s="23">
        <f>W92-U92</f>
        <v>199377</v>
      </c>
      <c r="Y92" s="46">
        <f>+VLOOKUP(G92,'CIRCLEK-MN'!D:J,7,0)</f>
        <v>199377</v>
      </c>
      <c r="Z92" s="46">
        <f>+Y92-X92</f>
        <v>0</v>
      </c>
    </row>
    <row r="93" spans="1:26" ht="25.5" x14ac:dyDescent="0.25">
      <c r="A93" s="8"/>
      <c r="B93" s="9" t="s">
        <v>37</v>
      </c>
      <c r="C93" s="9" t="s">
        <v>336</v>
      </c>
      <c r="D93" s="9" t="s">
        <v>337</v>
      </c>
      <c r="E93" s="9" t="s">
        <v>338</v>
      </c>
      <c r="F93" s="9" t="s">
        <v>303</v>
      </c>
      <c r="G93" s="2">
        <f>0+RIGHT(E93,8)</f>
        <v>52845</v>
      </c>
      <c r="H93" s="9" t="s">
        <v>303</v>
      </c>
      <c r="I93" s="9" t="s">
        <v>339</v>
      </c>
      <c r="J93" s="10" t="s">
        <v>43</v>
      </c>
      <c r="K93" s="11" t="s">
        <v>44</v>
      </c>
      <c r="L93" s="8"/>
      <c r="M93" s="8"/>
      <c r="N93" s="12">
        <v>249221</v>
      </c>
      <c r="O93" s="12">
        <v>249221</v>
      </c>
      <c r="P93" s="8"/>
      <c r="Q93" s="8"/>
      <c r="R93" s="8"/>
      <c r="S93" s="8"/>
      <c r="T93" s="8"/>
      <c r="U93" s="8"/>
      <c r="V93" s="12">
        <v>249221</v>
      </c>
      <c r="W93" s="21">
        <v>249221</v>
      </c>
      <c r="X93" s="23">
        <f>W93-U93</f>
        <v>249221</v>
      </c>
      <c r="Y93" s="46">
        <f>+VLOOKUP(G93,'CIRCLEK-MN'!D:J,7,0)</f>
        <v>249221</v>
      </c>
      <c r="Z93" s="46">
        <f>+Y93-X93</f>
        <v>0</v>
      </c>
    </row>
    <row r="94" spans="1:26" ht="25.5" x14ac:dyDescent="0.25">
      <c r="A94" s="8"/>
      <c r="B94" s="9" t="s">
        <v>37</v>
      </c>
      <c r="C94" s="9" t="s">
        <v>336</v>
      </c>
      <c r="D94" s="9" t="s">
        <v>340</v>
      </c>
      <c r="E94" s="9" t="s">
        <v>341</v>
      </c>
      <c r="F94" s="9" t="s">
        <v>320</v>
      </c>
      <c r="G94" s="2">
        <f>0+RIGHT(E94,8)</f>
        <v>53728</v>
      </c>
      <c r="H94" s="9" t="s">
        <v>320</v>
      </c>
      <c r="I94" s="9" t="s">
        <v>342</v>
      </c>
      <c r="J94" s="10" t="s">
        <v>43</v>
      </c>
      <c r="K94" s="11" t="s">
        <v>44</v>
      </c>
      <c r="L94" s="8"/>
      <c r="M94" s="8"/>
      <c r="N94" s="12">
        <v>249221</v>
      </c>
      <c r="O94" s="12">
        <v>249221</v>
      </c>
      <c r="P94" s="8"/>
      <c r="Q94" s="8"/>
      <c r="R94" s="8"/>
      <c r="S94" s="8"/>
      <c r="T94" s="8"/>
      <c r="U94" s="8"/>
      <c r="V94" s="12">
        <v>249221</v>
      </c>
      <c r="W94" s="21">
        <v>249221</v>
      </c>
      <c r="X94" s="23">
        <f>W94-U94</f>
        <v>249221</v>
      </c>
      <c r="Y94" s="46">
        <f>+VLOOKUP(G94,'CIRCLEK-MN'!D:J,7,0)</f>
        <v>249221</v>
      </c>
      <c r="Z94" s="46">
        <f>+Y94-X94</f>
        <v>0</v>
      </c>
    </row>
    <row r="95" spans="1:26" ht="25.5" x14ac:dyDescent="0.25">
      <c r="A95" s="8"/>
      <c r="B95" s="9" t="s">
        <v>37</v>
      </c>
      <c r="C95" s="9" t="s">
        <v>336</v>
      </c>
      <c r="D95" s="9" t="s">
        <v>343</v>
      </c>
      <c r="E95" s="9" t="s">
        <v>344</v>
      </c>
      <c r="F95" s="9" t="s">
        <v>320</v>
      </c>
      <c r="G95" s="2">
        <f>0+RIGHT(E95,8)</f>
        <v>53762</v>
      </c>
      <c r="H95" s="9" t="s">
        <v>320</v>
      </c>
      <c r="I95" s="9" t="s">
        <v>345</v>
      </c>
      <c r="J95" s="10" t="s">
        <v>43</v>
      </c>
      <c r="K95" s="11" t="s">
        <v>44</v>
      </c>
      <c r="L95" s="8"/>
      <c r="M95" s="8"/>
      <c r="N95" s="12">
        <v>199377</v>
      </c>
      <c r="O95" s="12">
        <v>199377</v>
      </c>
      <c r="P95" s="8"/>
      <c r="Q95" s="8"/>
      <c r="R95" s="8"/>
      <c r="S95" s="8"/>
      <c r="T95" s="8"/>
      <c r="U95" s="8"/>
      <c r="V95" s="12">
        <v>199377</v>
      </c>
      <c r="W95" s="21">
        <v>199377</v>
      </c>
      <c r="X95" s="23">
        <f>W95-U95</f>
        <v>199377</v>
      </c>
      <c r="Y95" s="46">
        <f>+VLOOKUP(G95,'CIRCLEK-MN'!D:J,7,0)</f>
        <v>199377</v>
      </c>
      <c r="Z95" s="46">
        <f>+Y95-X95</f>
        <v>0</v>
      </c>
    </row>
    <row r="96" spans="1:26" ht="25.5" x14ac:dyDescent="0.25">
      <c r="A96" s="8"/>
      <c r="B96" s="9" t="s">
        <v>37</v>
      </c>
      <c r="C96" s="9" t="s">
        <v>336</v>
      </c>
      <c r="D96" s="9" t="s">
        <v>346</v>
      </c>
      <c r="E96" s="9" t="s">
        <v>347</v>
      </c>
      <c r="F96" s="9" t="s">
        <v>94</v>
      </c>
      <c r="G96" s="2">
        <f>0+RIGHT(E96,8)</f>
        <v>50189</v>
      </c>
      <c r="H96" s="9" t="s">
        <v>336</v>
      </c>
      <c r="I96" s="9" t="s">
        <v>348</v>
      </c>
      <c r="J96" s="10" t="s">
        <v>43</v>
      </c>
      <c r="K96" s="11" t="s">
        <v>44</v>
      </c>
      <c r="L96" s="8"/>
      <c r="M96" s="8"/>
      <c r="N96" s="12">
        <v>249221</v>
      </c>
      <c r="O96" s="12">
        <v>249221</v>
      </c>
      <c r="P96" s="8"/>
      <c r="Q96" s="8"/>
      <c r="R96" s="8"/>
      <c r="S96" s="8"/>
      <c r="T96" s="8"/>
      <c r="U96" s="8"/>
      <c r="V96" s="12">
        <v>249221</v>
      </c>
      <c r="W96" s="21">
        <v>249221</v>
      </c>
      <c r="X96" s="23">
        <f>W96-U96</f>
        <v>249221</v>
      </c>
      <c r="Y96" s="46">
        <f>+VLOOKUP(G96,'CIRCLEK-MN'!D:J,7,0)</f>
        <v>249221</v>
      </c>
      <c r="Z96" s="46">
        <f>+Y96-X96</f>
        <v>0</v>
      </c>
    </row>
    <row r="97" spans="1:26" ht="25.5" x14ac:dyDescent="0.25">
      <c r="A97" s="8"/>
      <c r="B97" s="9" t="s">
        <v>37</v>
      </c>
      <c r="C97" s="9" t="s">
        <v>336</v>
      </c>
      <c r="D97" s="9" t="s">
        <v>349</v>
      </c>
      <c r="E97" s="9" t="s">
        <v>350</v>
      </c>
      <c r="F97" s="9" t="s">
        <v>94</v>
      </c>
      <c r="G97" s="2">
        <f>0+RIGHT(E97,8)</f>
        <v>50200</v>
      </c>
      <c r="H97" s="9" t="s">
        <v>336</v>
      </c>
      <c r="I97" s="9" t="s">
        <v>351</v>
      </c>
      <c r="J97" s="10" t="s">
        <v>43</v>
      </c>
      <c r="K97" s="11" t="s">
        <v>44</v>
      </c>
      <c r="L97" s="8"/>
      <c r="M97" s="8"/>
      <c r="N97" s="12">
        <v>249221</v>
      </c>
      <c r="O97" s="12">
        <v>249221</v>
      </c>
      <c r="P97" s="8"/>
      <c r="Q97" s="8"/>
      <c r="R97" s="8"/>
      <c r="S97" s="8"/>
      <c r="T97" s="8"/>
      <c r="U97" s="8"/>
      <c r="V97" s="12">
        <v>249221</v>
      </c>
      <c r="W97" s="21">
        <v>249221</v>
      </c>
      <c r="X97" s="23">
        <f>W97-U97</f>
        <v>249221</v>
      </c>
      <c r="Y97" s="46">
        <f>+VLOOKUP(G97,'CIRCLEK-MN'!D:J,7,0)</f>
        <v>249221</v>
      </c>
      <c r="Z97" s="46">
        <f>+Y97-X97</f>
        <v>0</v>
      </c>
    </row>
    <row r="98" spans="1:26" ht="25.5" x14ac:dyDescent="0.25">
      <c r="A98" s="8"/>
      <c r="B98" s="9" t="s">
        <v>37</v>
      </c>
      <c r="C98" s="9" t="s">
        <v>336</v>
      </c>
      <c r="D98" s="9" t="s">
        <v>352</v>
      </c>
      <c r="E98" s="9" t="s">
        <v>353</v>
      </c>
      <c r="F98" s="9" t="s">
        <v>94</v>
      </c>
      <c r="G98" s="2">
        <f>0+RIGHT(E98,8)</f>
        <v>50213</v>
      </c>
      <c r="H98" s="9" t="s">
        <v>336</v>
      </c>
      <c r="I98" s="9" t="s">
        <v>354</v>
      </c>
      <c r="J98" s="10" t="s">
        <v>43</v>
      </c>
      <c r="K98" s="11" t="s">
        <v>44</v>
      </c>
      <c r="L98" s="8"/>
      <c r="M98" s="8"/>
      <c r="N98" s="12">
        <v>249221</v>
      </c>
      <c r="O98" s="12">
        <v>249221</v>
      </c>
      <c r="P98" s="8"/>
      <c r="Q98" s="8"/>
      <c r="R98" s="8"/>
      <c r="S98" s="8"/>
      <c r="T98" s="8"/>
      <c r="U98" s="8"/>
      <c r="V98" s="12">
        <v>249221</v>
      </c>
      <c r="W98" s="21">
        <v>249221</v>
      </c>
      <c r="X98" s="23">
        <f>W98-U98</f>
        <v>249221</v>
      </c>
      <c r="Y98" s="46">
        <f>+VLOOKUP(G98,'CIRCLEK-MN'!D:J,7,0)</f>
        <v>249221</v>
      </c>
      <c r="Z98" s="46">
        <f>+Y98-X98</f>
        <v>0</v>
      </c>
    </row>
    <row r="99" spans="1:26" ht="25.5" x14ac:dyDescent="0.25">
      <c r="A99" s="8"/>
      <c r="B99" s="9" t="s">
        <v>37</v>
      </c>
      <c r="C99" s="9" t="s">
        <v>336</v>
      </c>
      <c r="D99" s="9" t="s">
        <v>355</v>
      </c>
      <c r="E99" s="9" t="s">
        <v>356</v>
      </c>
      <c r="F99" s="9" t="s">
        <v>94</v>
      </c>
      <c r="G99" s="2">
        <f>0+RIGHT(E99,8)</f>
        <v>50220</v>
      </c>
      <c r="H99" s="9" t="s">
        <v>336</v>
      </c>
      <c r="I99" s="9" t="s">
        <v>357</v>
      </c>
      <c r="J99" s="10" t="s">
        <v>43</v>
      </c>
      <c r="K99" s="11" t="s">
        <v>44</v>
      </c>
      <c r="L99" s="8"/>
      <c r="M99" s="8"/>
      <c r="N99" s="12">
        <v>249221</v>
      </c>
      <c r="O99" s="12">
        <v>249221</v>
      </c>
      <c r="P99" s="8"/>
      <c r="Q99" s="8"/>
      <c r="R99" s="8"/>
      <c r="S99" s="8"/>
      <c r="T99" s="8"/>
      <c r="U99" s="8"/>
      <c r="V99" s="12">
        <v>249221</v>
      </c>
      <c r="W99" s="21">
        <v>249221</v>
      </c>
      <c r="X99" s="23">
        <f>W99-U99</f>
        <v>249221</v>
      </c>
      <c r="Y99" s="46">
        <f>+VLOOKUP(G99,'CIRCLEK-MN'!D:J,7,0)</f>
        <v>249221</v>
      </c>
      <c r="Z99" s="46">
        <f>+Y99-X99</f>
        <v>0</v>
      </c>
    </row>
    <row r="100" spans="1:26" ht="25.5" x14ac:dyDescent="0.25">
      <c r="A100" s="8"/>
      <c r="B100" s="9" t="s">
        <v>37</v>
      </c>
      <c r="C100" s="9" t="s">
        <v>336</v>
      </c>
      <c r="D100" s="9" t="s">
        <v>358</v>
      </c>
      <c r="E100" s="9" t="s">
        <v>359</v>
      </c>
      <c r="F100" s="9" t="s">
        <v>202</v>
      </c>
      <c r="G100" s="2">
        <f>0+RIGHT(E100,8)</f>
        <v>51033</v>
      </c>
      <c r="H100" s="9" t="s">
        <v>336</v>
      </c>
      <c r="I100" s="9" t="s">
        <v>360</v>
      </c>
      <c r="J100" s="10" t="s">
        <v>43</v>
      </c>
      <c r="K100" s="11" t="s">
        <v>44</v>
      </c>
      <c r="L100" s="8"/>
      <c r="M100" s="8"/>
      <c r="N100" s="12">
        <v>199377</v>
      </c>
      <c r="O100" s="12">
        <v>199377</v>
      </c>
      <c r="P100" s="8"/>
      <c r="Q100" s="8"/>
      <c r="R100" s="8"/>
      <c r="S100" s="8"/>
      <c r="T100" s="8"/>
      <c r="U100" s="8"/>
      <c r="V100" s="12">
        <v>199377</v>
      </c>
      <c r="W100" s="21">
        <v>199377</v>
      </c>
      <c r="X100" s="23">
        <f>W100-U100</f>
        <v>199377</v>
      </c>
      <c r="Y100" s="46">
        <f>+VLOOKUP(G100,'CIRCLEK-MN'!D:J,7,0)</f>
        <v>199377</v>
      </c>
      <c r="Z100" s="46">
        <f>+Y100-X100</f>
        <v>0</v>
      </c>
    </row>
    <row r="101" spans="1:26" ht="25.5" x14ac:dyDescent="0.25">
      <c r="A101" s="8"/>
      <c r="B101" s="9" t="s">
        <v>37</v>
      </c>
      <c r="C101" s="9" t="s">
        <v>336</v>
      </c>
      <c r="D101" s="9" t="s">
        <v>361</v>
      </c>
      <c r="E101" s="9" t="s">
        <v>362</v>
      </c>
      <c r="F101" s="9" t="s">
        <v>202</v>
      </c>
      <c r="G101" s="2">
        <f>0+RIGHT(E101,8)</f>
        <v>51034</v>
      </c>
      <c r="H101" s="9" t="s">
        <v>336</v>
      </c>
      <c r="I101" s="9" t="s">
        <v>363</v>
      </c>
      <c r="J101" s="10" t="s">
        <v>43</v>
      </c>
      <c r="K101" s="11" t="s">
        <v>44</v>
      </c>
      <c r="L101" s="8"/>
      <c r="M101" s="8"/>
      <c r="N101" s="12">
        <v>249221</v>
      </c>
      <c r="O101" s="12">
        <v>249221</v>
      </c>
      <c r="P101" s="8"/>
      <c r="Q101" s="8"/>
      <c r="R101" s="8"/>
      <c r="S101" s="8"/>
      <c r="T101" s="8"/>
      <c r="U101" s="8"/>
      <c r="V101" s="12">
        <v>249221</v>
      </c>
      <c r="W101" s="21">
        <v>249221</v>
      </c>
      <c r="X101" s="23">
        <f>W101-U101</f>
        <v>249221</v>
      </c>
      <c r="Y101" s="46">
        <f>+VLOOKUP(G101,'CIRCLEK-MN'!D:J,7,0)</f>
        <v>249221</v>
      </c>
      <c r="Z101" s="46">
        <f>+Y101-X101</f>
        <v>0</v>
      </c>
    </row>
    <row r="102" spans="1:26" ht="25.5" x14ac:dyDescent="0.25">
      <c r="A102" s="8"/>
      <c r="B102" s="9" t="s">
        <v>37</v>
      </c>
      <c r="C102" s="9" t="s">
        <v>336</v>
      </c>
      <c r="D102" s="9" t="s">
        <v>364</v>
      </c>
      <c r="E102" s="9" t="s">
        <v>365</v>
      </c>
      <c r="F102" s="9" t="s">
        <v>202</v>
      </c>
      <c r="G102" s="2">
        <f>0+RIGHT(E102,8)</f>
        <v>51454</v>
      </c>
      <c r="H102" s="9" t="s">
        <v>336</v>
      </c>
      <c r="I102" s="9" t="s">
        <v>366</v>
      </c>
      <c r="J102" s="10" t="s">
        <v>43</v>
      </c>
      <c r="K102" s="11" t="s">
        <v>44</v>
      </c>
      <c r="L102" s="8"/>
      <c r="M102" s="8"/>
      <c r="N102" s="12">
        <v>199377</v>
      </c>
      <c r="O102" s="12">
        <v>199377</v>
      </c>
      <c r="P102" s="8"/>
      <c r="Q102" s="8"/>
      <c r="R102" s="8"/>
      <c r="S102" s="8"/>
      <c r="T102" s="8"/>
      <c r="U102" s="8"/>
      <c r="V102" s="12">
        <v>199377</v>
      </c>
      <c r="W102" s="21">
        <v>199377</v>
      </c>
      <c r="X102" s="23">
        <f>W102-U102</f>
        <v>199377</v>
      </c>
      <c r="Y102" s="46">
        <f>+VLOOKUP(G102,'CIRCLEK-MN'!D:J,7,0)</f>
        <v>199377</v>
      </c>
      <c r="Z102" s="46">
        <f>+Y102-X102</f>
        <v>0</v>
      </c>
    </row>
    <row r="103" spans="1:26" ht="25.5" x14ac:dyDescent="0.25">
      <c r="A103" s="8"/>
      <c r="B103" s="9" t="s">
        <v>37</v>
      </c>
      <c r="C103" s="9" t="s">
        <v>336</v>
      </c>
      <c r="D103" s="9" t="s">
        <v>367</v>
      </c>
      <c r="E103" s="9" t="s">
        <v>368</v>
      </c>
      <c r="F103" s="9" t="s">
        <v>202</v>
      </c>
      <c r="G103" s="2">
        <f>0+RIGHT(E103,8)</f>
        <v>51455</v>
      </c>
      <c r="H103" s="9" t="s">
        <v>336</v>
      </c>
      <c r="I103" s="9" t="s">
        <v>369</v>
      </c>
      <c r="J103" s="10" t="s">
        <v>43</v>
      </c>
      <c r="K103" s="11" t="s">
        <v>44</v>
      </c>
      <c r="L103" s="8"/>
      <c r="M103" s="8"/>
      <c r="N103" s="12">
        <v>199377</v>
      </c>
      <c r="O103" s="12">
        <v>199377</v>
      </c>
      <c r="P103" s="8"/>
      <c r="Q103" s="8"/>
      <c r="R103" s="8"/>
      <c r="S103" s="8"/>
      <c r="T103" s="8"/>
      <c r="U103" s="8"/>
      <c r="V103" s="12">
        <v>199377</v>
      </c>
      <c r="W103" s="21">
        <v>199377</v>
      </c>
      <c r="X103" s="23">
        <f>W103-U103</f>
        <v>199377</v>
      </c>
      <c r="Y103" s="46">
        <f>+VLOOKUP(G103,'CIRCLEK-MN'!D:J,7,0)</f>
        <v>199377</v>
      </c>
      <c r="Z103" s="46">
        <f>+Y103-X103</f>
        <v>0</v>
      </c>
    </row>
    <row r="104" spans="1:26" ht="25.5" x14ac:dyDescent="0.25">
      <c r="A104" s="8"/>
      <c r="B104" s="9" t="s">
        <v>37</v>
      </c>
      <c r="C104" s="9" t="s">
        <v>336</v>
      </c>
      <c r="D104" s="9" t="s">
        <v>370</v>
      </c>
      <c r="E104" s="9" t="s">
        <v>371</v>
      </c>
      <c r="F104" s="9" t="s">
        <v>202</v>
      </c>
      <c r="G104" s="2">
        <f>0+RIGHT(E104,8)</f>
        <v>51476</v>
      </c>
      <c r="H104" s="9" t="s">
        <v>336</v>
      </c>
      <c r="I104" s="9" t="s">
        <v>372</v>
      </c>
      <c r="J104" s="10" t="s">
        <v>43</v>
      </c>
      <c r="K104" s="11" t="s">
        <v>44</v>
      </c>
      <c r="L104" s="8"/>
      <c r="M104" s="8"/>
      <c r="N104" s="12">
        <v>249221</v>
      </c>
      <c r="O104" s="12">
        <v>249221</v>
      </c>
      <c r="P104" s="8"/>
      <c r="Q104" s="8"/>
      <c r="R104" s="8"/>
      <c r="S104" s="8"/>
      <c r="T104" s="8"/>
      <c r="U104" s="8"/>
      <c r="V104" s="12">
        <v>249221</v>
      </c>
      <c r="W104" s="21">
        <v>249221</v>
      </c>
      <c r="X104" s="23">
        <f>W104-U104</f>
        <v>249221</v>
      </c>
      <c r="Y104" s="46">
        <f>+VLOOKUP(G104,'CIRCLEK-MN'!D:J,7,0)</f>
        <v>249221</v>
      </c>
      <c r="Z104" s="46">
        <f>+Y104-X104</f>
        <v>0</v>
      </c>
    </row>
    <row r="105" spans="1:26" ht="25.5" x14ac:dyDescent="0.25">
      <c r="A105" s="8"/>
      <c r="B105" s="9" t="s">
        <v>37</v>
      </c>
      <c r="C105" s="9" t="s">
        <v>336</v>
      </c>
      <c r="D105" s="9" t="s">
        <v>373</v>
      </c>
      <c r="E105" s="9" t="s">
        <v>374</v>
      </c>
      <c r="F105" s="9" t="s">
        <v>202</v>
      </c>
      <c r="G105" s="2">
        <f>0+RIGHT(E105,8)</f>
        <v>51520</v>
      </c>
      <c r="H105" s="9" t="s">
        <v>336</v>
      </c>
      <c r="I105" s="9" t="s">
        <v>375</v>
      </c>
      <c r="J105" s="10" t="s">
        <v>43</v>
      </c>
      <c r="K105" s="11" t="s">
        <v>44</v>
      </c>
      <c r="L105" s="8"/>
      <c r="M105" s="8"/>
      <c r="N105" s="12">
        <v>199377</v>
      </c>
      <c r="O105" s="12">
        <v>199377</v>
      </c>
      <c r="P105" s="8"/>
      <c r="Q105" s="8"/>
      <c r="R105" s="8"/>
      <c r="S105" s="8"/>
      <c r="T105" s="8"/>
      <c r="U105" s="8"/>
      <c r="V105" s="12">
        <v>199377</v>
      </c>
      <c r="W105" s="21">
        <v>199377</v>
      </c>
      <c r="X105" s="23">
        <f>W105-U105</f>
        <v>199377</v>
      </c>
      <c r="Y105" s="46">
        <f>+VLOOKUP(G105,'CIRCLEK-MN'!D:J,7,0)</f>
        <v>199377</v>
      </c>
      <c r="Z105" s="46">
        <f>+Y105-X105</f>
        <v>0</v>
      </c>
    </row>
    <row r="106" spans="1:26" ht="25.5" x14ac:dyDescent="0.25">
      <c r="A106" s="8"/>
      <c r="B106" s="9" t="s">
        <v>37</v>
      </c>
      <c r="C106" s="9" t="s">
        <v>336</v>
      </c>
      <c r="D106" s="9" t="s">
        <v>376</v>
      </c>
      <c r="E106" s="9" t="s">
        <v>377</v>
      </c>
      <c r="F106" s="9" t="s">
        <v>303</v>
      </c>
      <c r="G106" s="2">
        <f>0+RIGHT(E106,8)</f>
        <v>52936</v>
      </c>
      <c r="H106" s="9" t="s">
        <v>336</v>
      </c>
      <c r="I106" s="9" t="s">
        <v>378</v>
      </c>
      <c r="J106" s="10" t="s">
        <v>43</v>
      </c>
      <c r="K106" s="11" t="s">
        <v>44</v>
      </c>
      <c r="L106" s="8"/>
      <c r="M106" s="8"/>
      <c r="N106" s="12">
        <v>199377</v>
      </c>
      <c r="O106" s="12">
        <v>199377</v>
      </c>
      <c r="P106" s="8"/>
      <c r="Q106" s="8"/>
      <c r="R106" s="8"/>
      <c r="S106" s="8"/>
      <c r="T106" s="8"/>
      <c r="U106" s="8"/>
      <c r="V106" s="12">
        <v>199377</v>
      </c>
      <c r="W106" s="21">
        <v>199377</v>
      </c>
      <c r="X106" s="23">
        <f>W106-U106</f>
        <v>199377</v>
      </c>
      <c r="Y106" s="46">
        <f>+VLOOKUP(G106,'CIRCLEK-MN'!D:J,7,0)</f>
        <v>199377</v>
      </c>
      <c r="Z106" s="46">
        <f>+Y106-X106</f>
        <v>0</v>
      </c>
    </row>
    <row r="107" spans="1:26" ht="25.5" x14ac:dyDescent="0.25">
      <c r="A107" s="8"/>
      <c r="B107" s="9" t="s">
        <v>37</v>
      </c>
      <c r="C107" s="9" t="s">
        <v>336</v>
      </c>
      <c r="D107" s="9" t="s">
        <v>379</v>
      </c>
      <c r="E107" s="9" t="s">
        <v>380</v>
      </c>
      <c r="F107" s="9" t="s">
        <v>303</v>
      </c>
      <c r="G107" s="2">
        <f>0+RIGHT(E107,8)</f>
        <v>52937</v>
      </c>
      <c r="H107" s="9" t="s">
        <v>336</v>
      </c>
      <c r="I107" s="9" t="s">
        <v>381</v>
      </c>
      <c r="J107" s="10" t="s">
        <v>43</v>
      </c>
      <c r="K107" s="11" t="s">
        <v>44</v>
      </c>
      <c r="L107" s="8"/>
      <c r="M107" s="8"/>
      <c r="N107" s="12">
        <v>249221</v>
      </c>
      <c r="O107" s="12">
        <v>249221</v>
      </c>
      <c r="P107" s="8"/>
      <c r="Q107" s="8"/>
      <c r="R107" s="8"/>
      <c r="S107" s="8"/>
      <c r="T107" s="8"/>
      <c r="U107" s="8"/>
      <c r="V107" s="12">
        <v>249221</v>
      </c>
      <c r="W107" s="21">
        <v>249221</v>
      </c>
      <c r="X107" s="23">
        <f>W107-U107</f>
        <v>249221</v>
      </c>
      <c r="Y107" s="46">
        <f>+VLOOKUP(G107,'CIRCLEK-MN'!D:J,7,0)</f>
        <v>249221</v>
      </c>
      <c r="Z107" s="46">
        <f>+Y107-X107</f>
        <v>0</v>
      </c>
    </row>
    <row r="108" spans="1:26" ht="25.5" x14ac:dyDescent="0.25">
      <c r="A108" s="8"/>
      <c r="B108" s="9" t="s">
        <v>37</v>
      </c>
      <c r="C108" s="9" t="s">
        <v>382</v>
      </c>
      <c r="D108" s="9" t="s">
        <v>383</v>
      </c>
      <c r="E108" s="9" t="s">
        <v>384</v>
      </c>
      <c r="F108" s="9" t="s">
        <v>303</v>
      </c>
      <c r="G108" s="2">
        <f>0+RIGHT(E108,8)</f>
        <v>52844</v>
      </c>
      <c r="H108" s="9" t="s">
        <v>303</v>
      </c>
      <c r="I108" s="9" t="s">
        <v>385</v>
      </c>
      <c r="J108" s="10" t="s">
        <v>43</v>
      </c>
      <c r="K108" s="11" t="s">
        <v>44</v>
      </c>
      <c r="L108" s="8"/>
      <c r="M108" s="8"/>
      <c r="N108" s="12">
        <v>249221</v>
      </c>
      <c r="O108" s="12">
        <v>249221</v>
      </c>
      <c r="P108" s="8"/>
      <c r="Q108" s="8"/>
      <c r="R108" s="8"/>
      <c r="S108" s="8"/>
      <c r="T108" s="8"/>
      <c r="U108" s="8"/>
      <c r="V108" s="12">
        <v>249221</v>
      </c>
      <c r="W108" s="21">
        <v>249221</v>
      </c>
      <c r="X108" s="23">
        <f>W108-U108</f>
        <v>249221</v>
      </c>
      <c r="Y108" s="46">
        <f>+VLOOKUP(G108,'CIRCLEK-MN'!D:J,7,0)</f>
        <v>249221</v>
      </c>
      <c r="Z108" s="46">
        <f>+Y108-X108</f>
        <v>0</v>
      </c>
    </row>
    <row r="109" spans="1:26" ht="25.5" x14ac:dyDescent="0.25">
      <c r="A109" s="8"/>
      <c r="B109" s="9" t="s">
        <v>37</v>
      </c>
      <c r="C109" s="9" t="s">
        <v>382</v>
      </c>
      <c r="D109" s="9" t="s">
        <v>386</v>
      </c>
      <c r="E109" s="9" t="s">
        <v>387</v>
      </c>
      <c r="F109" s="9" t="s">
        <v>336</v>
      </c>
      <c r="G109" s="2">
        <f>0+RIGHT(E109,8)</f>
        <v>54186</v>
      </c>
      <c r="H109" s="9" t="s">
        <v>336</v>
      </c>
      <c r="I109" s="9" t="s">
        <v>388</v>
      </c>
      <c r="J109" s="10" t="s">
        <v>43</v>
      </c>
      <c r="K109" s="11" t="s">
        <v>44</v>
      </c>
      <c r="L109" s="8"/>
      <c r="M109" s="8"/>
      <c r="N109" s="12">
        <v>249221</v>
      </c>
      <c r="O109" s="12">
        <v>249221</v>
      </c>
      <c r="P109" s="8"/>
      <c r="Q109" s="8"/>
      <c r="R109" s="8"/>
      <c r="S109" s="8"/>
      <c r="T109" s="8"/>
      <c r="U109" s="8"/>
      <c r="V109" s="12">
        <v>249221</v>
      </c>
      <c r="W109" s="21">
        <v>249221</v>
      </c>
      <c r="X109" s="23">
        <f>W109-U109</f>
        <v>249221</v>
      </c>
      <c r="Y109" s="46">
        <f>+VLOOKUP(G109,'CIRCLEK-MN'!D:J,7,0)</f>
        <v>249221</v>
      </c>
      <c r="Z109" s="46">
        <f>+Y109-X109</f>
        <v>0</v>
      </c>
    </row>
    <row r="110" spans="1:26" ht="25.5" x14ac:dyDescent="0.25">
      <c r="A110" s="8"/>
      <c r="B110" s="9" t="s">
        <v>37</v>
      </c>
      <c r="C110" s="9" t="s">
        <v>382</v>
      </c>
      <c r="D110" s="9" t="s">
        <v>389</v>
      </c>
      <c r="E110" s="9" t="s">
        <v>390</v>
      </c>
      <c r="F110" s="9" t="s">
        <v>336</v>
      </c>
      <c r="G110" s="2">
        <f>0+RIGHT(E110,8)</f>
        <v>54189</v>
      </c>
      <c r="H110" s="9" t="s">
        <v>336</v>
      </c>
      <c r="I110" s="9" t="s">
        <v>391</v>
      </c>
      <c r="J110" s="10" t="s">
        <v>43</v>
      </c>
      <c r="K110" s="11" t="s">
        <v>44</v>
      </c>
      <c r="L110" s="8"/>
      <c r="M110" s="8"/>
      <c r="N110" s="12">
        <v>199377</v>
      </c>
      <c r="O110" s="12">
        <v>199377</v>
      </c>
      <c r="P110" s="8"/>
      <c r="Q110" s="8"/>
      <c r="R110" s="8"/>
      <c r="S110" s="8"/>
      <c r="T110" s="8"/>
      <c r="U110" s="8"/>
      <c r="V110" s="12">
        <v>199377</v>
      </c>
      <c r="W110" s="21">
        <v>199377</v>
      </c>
      <c r="X110" s="23">
        <f>W110-U110</f>
        <v>199377</v>
      </c>
      <c r="Y110" s="46">
        <f>+VLOOKUP(G110,'CIRCLEK-MN'!D:J,7,0)</f>
        <v>199377</v>
      </c>
      <c r="Z110" s="46">
        <f>+Y110-X110</f>
        <v>0</v>
      </c>
    </row>
    <row r="111" spans="1:26" ht="25.5" x14ac:dyDescent="0.25">
      <c r="A111" s="8"/>
      <c r="B111" s="9" t="s">
        <v>37</v>
      </c>
      <c r="C111" s="9" t="s">
        <v>382</v>
      </c>
      <c r="D111" s="9" t="s">
        <v>392</v>
      </c>
      <c r="E111" s="9" t="s">
        <v>393</v>
      </c>
      <c r="F111" s="9" t="s">
        <v>336</v>
      </c>
      <c r="G111" s="2">
        <f>0+RIGHT(E111,8)</f>
        <v>54202</v>
      </c>
      <c r="H111" s="9" t="s">
        <v>336</v>
      </c>
      <c r="I111" s="9" t="s">
        <v>394</v>
      </c>
      <c r="J111" s="10" t="s">
        <v>43</v>
      </c>
      <c r="K111" s="11" t="s">
        <v>44</v>
      </c>
      <c r="L111" s="8"/>
      <c r="M111" s="8"/>
      <c r="N111" s="12">
        <v>249221</v>
      </c>
      <c r="O111" s="12">
        <v>249221</v>
      </c>
      <c r="P111" s="8"/>
      <c r="Q111" s="8"/>
      <c r="R111" s="8"/>
      <c r="S111" s="8"/>
      <c r="T111" s="8"/>
      <c r="U111" s="8"/>
      <c r="V111" s="12">
        <v>249221</v>
      </c>
      <c r="W111" s="21">
        <v>249221</v>
      </c>
      <c r="X111" s="23">
        <f>W111-U111</f>
        <v>249221</v>
      </c>
      <c r="Y111" s="46">
        <f>+VLOOKUP(G111,'CIRCLEK-MN'!D:J,7,0)</f>
        <v>249221</v>
      </c>
      <c r="Z111" s="46">
        <f>+Y111-X111</f>
        <v>0</v>
      </c>
    </row>
    <row r="112" spans="1:26" ht="25.5" x14ac:dyDescent="0.25">
      <c r="A112" s="8"/>
      <c r="B112" s="9" t="s">
        <v>37</v>
      </c>
      <c r="C112" s="9" t="s">
        <v>382</v>
      </c>
      <c r="D112" s="9" t="s">
        <v>395</v>
      </c>
      <c r="E112" s="9" t="s">
        <v>396</v>
      </c>
      <c r="F112" s="9" t="s">
        <v>336</v>
      </c>
      <c r="G112" s="2">
        <f>0+RIGHT(E112,8)</f>
        <v>54203</v>
      </c>
      <c r="H112" s="9" t="s">
        <v>336</v>
      </c>
      <c r="I112" s="9" t="s">
        <v>397</v>
      </c>
      <c r="J112" s="10" t="s">
        <v>43</v>
      </c>
      <c r="K112" s="11" t="s">
        <v>44</v>
      </c>
      <c r="L112" s="8"/>
      <c r="M112" s="8"/>
      <c r="N112" s="12">
        <v>249221</v>
      </c>
      <c r="O112" s="12">
        <v>249221</v>
      </c>
      <c r="P112" s="8"/>
      <c r="Q112" s="8"/>
      <c r="R112" s="8"/>
      <c r="S112" s="8"/>
      <c r="T112" s="8"/>
      <c r="U112" s="8"/>
      <c r="V112" s="12">
        <v>249221</v>
      </c>
      <c r="W112" s="21">
        <v>249221</v>
      </c>
      <c r="X112" s="23">
        <f>W112-U112</f>
        <v>249221</v>
      </c>
      <c r="Y112" s="46">
        <f>+VLOOKUP(G112,'CIRCLEK-MN'!D:J,7,0)</f>
        <v>249221</v>
      </c>
      <c r="Z112" s="46">
        <f>+Y112-X112</f>
        <v>0</v>
      </c>
    </row>
    <row r="113" spans="1:26" ht="25.5" x14ac:dyDescent="0.25">
      <c r="A113" s="8"/>
      <c r="B113" s="9" t="s">
        <v>37</v>
      </c>
      <c r="C113" s="9" t="s">
        <v>398</v>
      </c>
      <c r="D113" s="9" t="s">
        <v>399</v>
      </c>
      <c r="E113" s="9" t="s">
        <v>400</v>
      </c>
      <c r="F113" s="9" t="s">
        <v>336</v>
      </c>
      <c r="G113" s="2">
        <f>0+RIGHT(E113,8)</f>
        <v>54190</v>
      </c>
      <c r="H113" s="9" t="s">
        <v>336</v>
      </c>
      <c r="I113" s="9" t="s">
        <v>401</v>
      </c>
      <c r="J113" s="10" t="s">
        <v>43</v>
      </c>
      <c r="K113" s="11" t="s">
        <v>44</v>
      </c>
      <c r="L113" s="8"/>
      <c r="M113" s="8"/>
      <c r="N113" s="12">
        <v>249221</v>
      </c>
      <c r="O113" s="12">
        <v>249221</v>
      </c>
      <c r="P113" s="8"/>
      <c r="Q113" s="8"/>
      <c r="R113" s="8"/>
      <c r="S113" s="8"/>
      <c r="T113" s="8"/>
      <c r="U113" s="8"/>
      <c r="V113" s="12">
        <v>249221</v>
      </c>
      <c r="W113" s="21">
        <v>249221</v>
      </c>
      <c r="X113" s="23">
        <f>W113-U113</f>
        <v>249221</v>
      </c>
      <c r="Y113" s="46">
        <f>+VLOOKUP(G113,'CIRCLEK-MN'!D:J,7,0)</f>
        <v>249221</v>
      </c>
      <c r="Z113" s="46">
        <f>+Y113-X113</f>
        <v>0</v>
      </c>
    </row>
    <row r="114" spans="1:26" ht="25.5" x14ac:dyDescent="0.25">
      <c r="A114" s="8"/>
      <c r="B114" s="9" t="s">
        <v>37</v>
      </c>
      <c r="C114" s="9" t="s">
        <v>402</v>
      </c>
      <c r="D114" s="9" t="s">
        <v>403</v>
      </c>
      <c r="E114" s="9" t="s">
        <v>404</v>
      </c>
      <c r="F114" s="9" t="s">
        <v>398</v>
      </c>
      <c r="G114" s="2">
        <f>0+RIGHT(E114,8)</f>
        <v>54356</v>
      </c>
      <c r="H114" s="9" t="s">
        <v>398</v>
      </c>
      <c r="I114" s="9" t="s">
        <v>405</v>
      </c>
      <c r="J114" s="10" t="s">
        <v>43</v>
      </c>
      <c r="K114" s="11" t="s">
        <v>44</v>
      </c>
      <c r="L114" s="8"/>
      <c r="M114" s="8"/>
      <c r="N114" s="12">
        <v>299065</v>
      </c>
      <c r="O114" s="12">
        <v>299065</v>
      </c>
      <c r="P114" s="8"/>
      <c r="Q114" s="8"/>
      <c r="R114" s="8"/>
      <c r="S114" s="8"/>
      <c r="T114" s="8"/>
      <c r="U114" s="8"/>
      <c r="V114" s="12">
        <v>299065</v>
      </c>
      <c r="W114" s="21">
        <v>299065</v>
      </c>
      <c r="X114" s="23">
        <f>W114-U114</f>
        <v>299065</v>
      </c>
      <c r="Y114" s="46">
        <f>+VLOOKUP(G114,'CIRCLEK-MN'!D:J,7,0)</f>
        <v>299065</v>
      </c>
      <c r="Z114" s="46">
        <f>+Y114-X114</f>
        <v>0</v>
      </c>
    </row>
    <row r="115" spans="1:26" ht="25.5" x14ac:dyDescent="0.25">
      <c r="A115" s="8"/>
      <c r="B115" s="9" t="s">
        <v>37</v>
      </c>
      <c r="C115" s="9" t="s">
        <v>402</v>
      </c>
      <c r="D115" s="9" t="s">
        <v>406</v>
      </c>
      <c r="E115" s="9" t="s">
        <v>407</v>
      </c>
      <c r="F115" s="9" t="s">
        <v>398</v>
      </c>
      <c r="G115" s="2">
        <f>0+RIGHT(E115,8)</f>
        <v>54357</v>
      </c>
      <c r="H115" s="9" t="s">
        <v>398</v>
      </c>
      <c r="I115" s="9" t="s">
        <v>408</v>
      </c>
      <c r="J115" s="10" t="s">
        <v>43</v>
      </c>
      <c r="K115" s="11" t="s">
        <v>44</v>
      </c>
      <c r="L115" s="8"/>
      <c r="M115" s="8"/>
      <c r="N115" s="12">
        <v>199377</v>
      </c>
      <c r="O115" s="12">
        <v>199377</v>
      </c>
      <c r="P115" s="8"/>
      <c r="Q115" s="8"/>
      <c r="R115" s="8"/>
      <c r="S115" s="8"/>
      <c r="T115" s="8"/>
      <c r="U115" s="8"/>
      <c r="V115" s="12">
        <v>199377</v>
      </c>
      <c r="W115" s="21">
        <v>199377</v>
      </c>
      <c r="X115" s="23">
        <f>W115-U115</f>
        <v>199377</v>
      </c>
      <c r="Y115" s="46">
        <f>+VLOOKUP(G115,'CIRCLEK-MN'!D:J,7,0)</f>
        <v>199377</v>
      </c>
      <c r="Z115" s="46">
        <f>+Y115-X115</f>
        <v>0</v>
      </c>
    </row>
    <row r="116" spans="1:26" ht="25.5" x14ac:dyDescent="0.25">
      <c r="A116" s="8"/>
      <c r="B116" s="9" t="s">
        <v>37</v>
      </c>
      <c r="C116" s="9" t="s">
        <v>402</v>
      </c>
      <c r="D116" s="9" t="s">
        <v>409</v>
      </c>
      <c r="E116" s="9" t="s">
        <v>410</v>
      </c>
      <c r="F116" s="9" t="s">
        <v>398</v>
      </c>
      <c r="G116" s="2">
        <f>0+RIGHT(E116,8)</f>
        <v>54387</v>
      </c>
      <c r="H116" s="9" t="s">
        <v>398</v>
      </c>
      <c r="I116" s="9" t="s">
        <v>411</v>
      </c>
      <c r="J116" s="10" t="s">
        <v>43</v>
      </c>
      <c r="K116" s="11" t="s">
        <v>44</v>
      </c>
      <c r="L116" s="8"/>
      <c r="M116" s="8"/>
      <c r="N116" s="12">
        <v>199377</v>
      </c>
      <c r="O116" s="12">
        <v>199377</v>
      </c>
      <c r="P116" s="8"/>
      <c r="Q116" s="8"/>
      <c r="R116" s="8"/>
      <c r="S116" s="8"/>
      <c r="T116" s="8"/>
      <c r="U116" s="8"/>
      <c r="V116" s="12">
        <v>199377</v>
      </c>
      <c r="W116" s="21">
        <v>199377</v>
      </c>
      <c r="X116" s="23">
        <f>W116-U116</f>
        <v>199377</v>
      </c>
      <c r="Y116" s="46">
        <f>+VLOOKUP(G116,'CIRCLEK-MN'!D:J,7,0)</f>
        <v>199377</v>
      </c>
      <c r="Z116" s="46">
        <f>+Y116-X116</f>
        <v>0</v>
      </c>
    </row>
    <row r="117" spans="1:26" ht="25.5" x14ac:dyDescent="0.25">
      <c r="A117" s="8"/>
      <c r="B117" s="9" t="s">
        <v>37</v>
      </c>
      <c r="C117" s="9" t="s">
        <v>412</v>
      </c>
      <c r="D117" s="9" t="s">
        <v>413</v>
      </c>
      <c r="E117" s="9" t="s">
        <v>414</v>
      </c>
      <c r="F117" s="9" t="s">
        <v>398</v>
      </c>
      <c r="G117" s="2">
        <f>0+RIGHT(E117,8)</f>
        <v>54403</v>
      </c>
      <c r="H117" s="9" t="s">
        <v>398</v>
      </c>
      <c r="I117" s="9" t="s">
        <v>415</v>
      </c>
      <c r="J117" s="10" t="s">
        <v>43</v>
      </c>
      <c r="K117" s="11" t="s">
        <v>44</v>
      </c>
      <c r="L117" s="8"/>
      <c r="M117" s="8"/>
      <c r="N117" s="12">
        <v>249221</v>
      </c>
      <c r="O117" s="12">
        <v>249221</v>
      </c>
      <c r="P117" s="8"/>
      <c r="Q117" s="8"/>
      <c r="R117" s="8"/>
      <c r="S117" s="8"/>
      <c r="T117" s="8"/>
      <c r="U117" s="8"/>
      <c r="V117" s="12">
        <v>249221</v>
      </c>
      <c r="W117" s="21">
        <v>249221</v>
      </c>
      <c r="X117" s="23">
        <f>W117-U117</f>
        <v>249221</v>
      </c>
      <c r="Y117" s="46">
        <f>+VLOOKUP(G117,'CIRCLEK-MN'!D:J,7,0)</f>
        <v>249221</v>
      </c>
      <c r="Z117" s="46">
        <f>+Y117-X117</f>
        <v>0</v>
      </c>
    </row>
    <row r="118" spans="1:26" ht="25.5" x14ac:dyDescent="0.25">
      <c r="A118" s="8"/>
      <c r="B118" s="9" t="s">
        <v>37</v>
      </c>
      <c r="C118" s="9" t="s">
        <v>412</v>
      </c>
      <c r="D118" s="9" t="s">
        <v>416</v>
      </c>
      <c r="E118" s="9" t="s">
        <v>417</v>
      </c>
      <c r="F118" s="9" t="s">
        <v>398</v>
      </c>
      <c r="G118" s="2">
        <f>0+RIGHT(E118,8)</f>
        <v>54404</v>
      </c>
      <c r="H118" s="9" t="s">
        <v>398</v>
      </c>
      <c r="I118" s="9" t="s">
        <v>418</v>
      </c>
      <c r="J118" s="10" t="s">
        <v>43</v>
      </c>
      <c r="K118" s="11" t="s">
        <v>44</v>
      </c>
      <c r="L118" s="8"/>
      <c r="M118" s="8"/>
      <c r="N118" s="12">
        <v>199377</v>
      </c>
      <c r="O118" s="12">
        <v>199377</v>
      </c>
      <c r="P118" s="8"/>
      <c r="Q118" s="8"/>
      <c r="R118" s="8"/>
      <c r="S118" s="8"/>
      <c r="T118" s="8"/>
      <c r="U118" s="8"/>
      <c r="V118" s="12">
        <v>199377</v>
      </c>
      <c r="W118" s="21">
        <v>199377</v>
      </c>
      <c r="X118" s="23">
        <f>W118-U118</f>
        <v>199377</v>
      </c>
      <c r="Y118" s="46">
        <f>+VLOOKUP(G118,'CIRCLEK-MN'!D:J,7,0)</f>
        <v>199377</v>
      </c>
      <c r="Z118" s="46">
        <f>+Y118-X118</f>
        <v>0</v>
      </c>
    </row>
    <row r="119" spans="1:26" ht="25.5" x14ac:dyDescent="0.25">
      <c r="A119" s="8"/>
      <c r="B119" s="9" t="s">
        <v>37</v>
      </c>
      <c r="C119" s="9" t="s">
        <v>412</v>
      </c>
      <c r="D119" s="9" t="s">
        <v>419</v>
      </c>
      <c r="E119" s="9" t="s">
        <v>420</v>
      </c>
      <c r="F119" s="9" t="s">
        <v>402</v>
      </c>
      <c r="G119" s="2">
        <f>0+RIGHT(E119,8)</f>
        <v>54478</v>
      </c>
      <c r="H119" s="9" t="s">
        <v>402</v>
      </c>
      <c r="I119" s="9" t="s">
        <v>421</v>
      </c>
      <c r="J119" s="10" t="s">
        <v>43</v>
      </c>
      <c r="K119" s="11" t="s">
        <v>44</v>
      </c>
      <c r="L119" s="8"/>
      <c r="M119" s="8"/>
      <c r="N119" s="12">
        <v>249221</v>
      </c>
      <c r="O119" s="12">
        <v>249221</v>
      </c>
      <c r="P119" s="8"/>
      <c r="Q119" s="8"/>
      <c r="R119" s="8"/>
      <c r="S119" s="8"/>
      <c r="T119" s="8"/>
      <c r="U119" s="8"/>
      <c r="V119" s="12">
        <v>249221</v>
      </c>
      <c r="W119" s="21">
        <v>249221</v>
      </c>
      <c r="X119" s="23">
        <f>W119-U119</f>
        <v>249221</v>
      </c>
      <c r="Y119" s="46">
        <f>+VLOOKUP(G119,'CIRCLEK-MN'!D:J,7,0)</f>
        <v>249221</v>
      </c>
      <c r="Z119" s="46">
        <f>+Y119-X119</f>
        <v>0</v>
      </c>
    </row>
    <row r="120" spans="1:26" ht="25.5" x14ac:dyDescent="0.25">
      <c r="A120" s="8"/>
      <c r="B120" s="9" t="s">
        <v>37</v>
      </c>
      <c r="C120" s="9" t="s">
        <v>422</v>
      </c>
      <c r="D120" s="9" t="s">
        <v>423</v>
      </c>
      <c r="E120" s="9" t="s">
        <v>424</v>
      </c>
      <c r="F120" s="9" t="s">
        <v>398</v>
      </c>
      <c r="G120" s="2">
        <f>0+RIGHT(E120,8)</f>
        <v>54358</v>
      </c>
      <c r="H120" s="9" t="s">
        <v>422</v>
      </c>
      <c r="I120" s="9" t="s">
        <v>425</v>
      </c>
      <c r="J120" s="10" t="s">
        <v>43</v>
      </c>
      <c r="K120" s="11" t="s">
        <v>44</v>
      </c>
      <c r="L120" s="8"/>
      <c r="M120" s="8"/>
      <c r="N120" s="12">
        <v>249221</v>
      </c>
      <c r="O120" s="12">
        <v>249221</v>
      </c>
      <c r="P120" s="8"/>
      <c r="Q120" s="8"/>
      <c r="R120" s="8"/>
      <c r="S120" s="8"/>
      <c r="T120" s="8"/>
      <c r="U120" s="8"/>
      <c r="V120" s="12">
        <v>249221</v>
      </c>
      <c r="W120" s="21">
        <v>249221</v>
      </c>
      <c r="X120" s="23">
        <f>W120-U120</f>
        <v>249221</v>
      </c>
      <c r="Y120" s="46">
        <f>+VLOOKUP(G120,'CIRCLEK-MN'!D:J,7,0)</f>
        <v>249221</v>
      </c>
      <c r="Z120" s="46">
        <f>+Y120-X120</f>
        <v>0</v>
      </c>
    </row>
    <row r="121" spans="1:26" ht="25.5" x14ac:dyDescent="0.25">
      <c r="A121" s="8"/>
      <c r="B121" s="9" t="s">
        <v>37</v>
      </c>
      <c r="C121" s="9" t="s">
        <v>422</v>
      </c>
      <c r="D121" s="9" t="s">
        <v>426</v>
      </c>
      <c r="E121" s="9" t="s">
        <v>427</v>
      </c>
      <c r="F121" s="9" t="s">
        <v>398</v>
      </c>
      <c r="G121" s="2">
        <f>0+RIGHT(E121,8)</f>
        <v>54359</v>
      </c>
      <c r="H121" s="9" t="s">
        <v>422</v>
      </c>
      <c r="I121" s="9" t="s">
        <v>428</v>
      </c>
      <c r="J121" s="10" t="s">
        <v>43</v>
      </c>
      <c r="K121" s="11" t="s">
        <v>44</v>
      </c>
      <c r="L121" s="8"/>
      <c r="M121" s="8"/>
      <c r="N121" s="12">
        <v>199377</v>
      </c>
      <c r="O121" s="12">
        <v>199377</v>
      </c>
      <c r="P121" s="8"/>
      <c r="Q121" s="8"/>
      <c r="R121" s="8"/>
      <c r="S121" s="8"/>
      <c r="T121" s="8"/>
      <c r="U121" s="8"/>
      <c r="V121" s="12">
        <v>199377</v>
      </c>
      <c r="W121" s="21">
        <v>199377</v>
      </c>
      <c r="X121" s="23">
        <f>W121-U121</f>
        <v>199377</v>
      </c>
      <c r="Y121" s="46">
        <f>+VLOOKUP(G121,'CIRCLEK-MN'!D:J,7,0)</f>
        <v>199377</v>
      </c>
      <c r="Z121" s="46">
        <f>+Y121-X121</f>
        <v>0</v>
      </c>
    </row>
    <row r="122" spans="1:26" ht="25.5" x14ac:dyDescent="0.25">
      <c r="A122" s="8"/>
      <c r="B122" s="9" t="s">
        <v>37</v>
      </c>
      <c r="C122" s="9" t="s">
        <v>422</v>
      </c>
      <c r="D122" s="9" t="s">
        <v>429</v>
      </c>
      <c r="E122" s="9" t="s">
        <v>430</v>
      </c>
      <c r="F122" s="9" t="s">
        <v>398</v>
      </c>
      <c r="G122" s="2">
        <f>0+RIGHT(E122,8)</f>
        <v>54360</v>
      </c>
      <c r="H122" s="9" t="s">
        <v>422</v>
      </c>
      <c r="I122" s="9" t="s">
        <v>431</v>
      </c>
      <c r="J122" s="10" t="s">
        <v>43</v>
      </c>
      <c r="K122" s="11" t="s">
        <v>44</v>
      </c>
      <c r="L122" s="8"/>
      <c r="M122" s="8"/>
      <c r="N122" s="12">
        <v>199377</v>
      </c>
      <c r="O122" s="12">
        <v>199377</v>
      </c>
      <c r="P122" s="8"/>
      <c r="Q122" s="8"/>
      <c r="R122" s="8"/>
      <c r="S122" s="8"/>
      <c r="T122" s="8"/>
      <c r="U122" s="8"/>
      <c r="V122" s="12">
        <v>199377</v>
      </c>
      <c r="W122" s="21">
        <v>199377</v>
      </c>
      <c r="X122" s="23">
        <f>W122-U122</f>
        <v>199377</v>
      </c>
      <c r="Y122" s="46">
        <f>+VLOOKUP(G122,'CIRCLEK-MN'!D:J,7,0)</f>
        <v>199377</v>
      </c>
      <c r="Z122" s="46">
        <f>+Y122-X122</f>
        <v>0</v>
      </c>
    </row>
    <row r="123" spans="1:26" ht="25.5" x14ac:dyDescent="0.25">
      <c r="A123" s="8"/>
      <c r="B123" s="9" t="s">
        <v>37</v>
      </c>
      <c r="C123" s="9" t="s">
        <v>422</v>
      </c>
      <c r="D123" s="9" t="s">
        <v>432</v>
      </c>
      <c r="E123" s="9" t="s">
        <v>433</v>
      </c>
      <c r="F123" s="9" t="s">
        <v>412</v>
      </c>
      <c r="G123" s="2">
        <f>0+RIGHT(E123,8)</f>
        <v>54897</v>
      </c>
      <c r="H123" s="9" t="s">
        <v>422</v>
      </c>
      <c r="I123" s="9" t="s">
        <v>434</v>
      </c>
      <c r="J123" s="10" t="s">
        <v>43</v>
      </c>
      <c r="K123" s="11" t="s">
        <v>44</v>
      </c>
      <c r="L123" s="8"/>
      <c r="M123" s="8"/>
      <c r="N123" s="12">
        <v>299065</v>
      </c>
      <c r="O123" s="12">
        <v>299065</v>
      </c>
      <c r="P123" s="8"/>
      <c r="Q123" s="8"/>
      <c r="R123" s="8"/>
      <c r="S123" s="8"/>
      <c r="T123" s="8"/>
      <c r="U123" s="8"/>
      <c r="V123" s="12">
        <v>299065</v>
      </c>
      <c r="W123" s="21">
        <v>299065</v>
      </c>
      <c r="X123" s="23">
        <f>W123-U123</f>
        <v>299065</v>
      </c>
      <c r="Y123" s="46">
        <f>+VLOOKUP(G123,'CIRCLEK-MN'!D:J,7,0)</f>
        <v>299065</v>
      </c>
      <c r="Z123" s="46">
        <f>+Y123-X123</f>
        <v>0</v>
      </c>
    </row>
    <row r="124" spans="1:26" ht="25.5" x14ac:dyDescent="0.25">
      <c r="A124" s="8"/>
      <c r="B124" s="9" t="s">
        <v>37</v>
      </c>
      <c r="C124" s="9" t="s">
        <v>422</v>
      </c>
      <c r="D124" s="9" t="s">
        <v>435</v>
      </c>
      <c r="E124" s="9" t="s">
        <v>436</v>
      </c>
      <c r="F124" s="9" t="s">
        <v>412</v>
      </c>
      <c r="G124" s="2">
        <f>0+RIGHT(E124,8)</f>
        <v>55049</v>
      </c>
      <c r="H124" s="9" t="s">
        <v>422</v>
      </c>
      <c r="I124" s="9" t="s">
        <v>437</v>
      </c>
      <c r="J124" s="10" t="s">
        <v>43</v>
      </c>
      <c r="K124" s="11" t="s">
        <v>44</v>
      </c>
      <c r="L124" s="8"/>
      <c r="M124" s="8"/>
      <c r="N124" s="12">
        <v>249221</v>
      </c>
      <c r="O124" s="12">
        <v>249221</v>
      </c>
      <c r="P124" s="8"/>
      <c r="Q124" s="8"/>
      <c r="R124" s="8"/>
      <c r="S124" s="8"/>
      <c r="T124" s="8"/>
      <c r="U124" s="8"/>
      <c r="V124" s="12">
        <v>249221</v>
      </c>
      <c r="W124" s="21">
        <v>249221</v>
      </c>
      <c r="X124" s="23">
        <f>W124-U124</f>
        <v>249221</v>
      </c>
      <c r="Y124" s="46">
        <f>+VLOOKUP(G124,'CIRCLEK-MN'!D:J,7,0)</f>
        <v>249221</v>
      </c>
      <c r="Z124" s="46">
        <f>+Y124-X124</f>
        <v>0</v>
      </c>
    </row>
    <row r="125" spans="1:26" ht="25.5" x14ac:dyDescent="0.25">
      <c r="A125" s="8"/>
      <c r="B125" s="9" t="s">
        <v>37</v>
      </c>
      <c r="C125" s="9" t="s">
        <v>422</v>
      </c>
      <c r="D125" s="9" t="s">
        <v>438</v>
      </c>
      <c r="E125" s="9" t="s">
        <v>439</v>
      </c>
      <c r="F125" s="9" t="s">
        <v>412</v>
      </c>
      <c r="G125" s="2">
        <f>0+RIGHT(E125,8)</f>
        <v>55092</v>
      </c>
      <c r="H125" s="9" t="s">
        <v>422</v>
      </c>
      <c r="I125" s="9" t="s">
        <v>440</v>
      </c>
      <c r="J125" s="10" t="s">
        <v>43</v>
      </c>
      <c r="K125" s="11" t="s">
        <v>44</v>
      </c>
      <c r="L125" s="8"/>
      <c r="M125" s="8"/>
      <c r="N125" s="12">
        <v>299065</v>
      </c>
      <c r="O125" s="12">
        <v>299065</v>
      </c>
      <c r="P125" s="8"/>
      <c r="Q125" s="8"/>
      <c r="R125" s="8"/>
      <c r="S125" s="8"/>
      <c r="T125" s="8"/>
      <c r="U125" s="8"/>
      <c r="V125" s="12">
        <v>299065</v>
      </c>
      <c r="W125" s="21">
        <v>299065</v>
      </c>
      <c r="X125" s="23">
        <f>W125-U125</f>
        <v>299065</v>
      </c>
      <c r="Y125" s="46">
        <f>+VLOOKUP(G125,'CIRCLEK-MN'!D:J,7,0)</f>
        <v>299065</v>
      </c>
      <c r="Z125" s="46">
        <f>+Y125-X125</f>
        <v>0</v>
      </c>
    </row>
    <row r="126" spans="1:26" ht="25.5" x14ac:dyDescent="0.25">
      <c r="A126" s="8"/>
      <c r="B126" s="9" t="s">
        <v>37</v>
      </c>
      <c r="C126" s="9" t="s">
        <v>422</v>
      </c>
      <c r="D126" s="9" t="s">
        <v>441</v>
      </c>
      <c r="E126" s="9" t="s">
        <v>442</v>
      </c>
      <c r="F126" s="9" t="s">
        <v>412</v>
      </c>
      <c r="G126" s="2">
        <f>0+RIGHT(E126,8)</f>
        <v>55093</v>
      </c>
      <c r="H126" s="9" t="s">
        <v>422</v>
      </c>
      <c r="I126" s="9" t="s">
        <v>443</v>
      </c>
      <c r="J126" s="10" t="s">
        <v>43</v>
      </c>
      <c r="K126" s="11" t="s">
        <v>44</v>
      </c>
      <c r="L126" s="8"/>
      <c r="M126" s="8"/>
      <c r="N126" s="12">
        <v>199377</v>
      </c>
      <c r="O126" s="12">
        <v>199377</v>
      </c>
      <c r="P126" s="8"/>
      <c r="Q126" s="8"/>
      <c r="R126" s="8"/>
      <c r="S126" s="8"/>
      <c r="T126" s="8"/>
      <c r="U126" s="8"/>
      <c r="V126" s="12">
        <v>199377</v>
      </c>
      <c r="W126" s="21">
        <v>199377</v>
      </c>
      <c r="X126" s="23">
        <f>W126-U126</f>
        <v>199377</v>
      </c>
      <c r="Y126" s="46">
        <f>+VLOOKUP(G126,'CIRCLEK-MN'!D:J,7,0)</f>
        <v>199377</v>
      </c>
      <c r="Z126" s="46">
        <f>+Y126-X126</f>
        <v>0</v>
      </c>
    </row>
    <row r="127" spans="1:26" ht="25.5" x14ac:dyDescent="0.25">
      <c r="A127" s="8"/>
      <c r="B127" s="9" t="s">
        <v>37</v>
      </c>
      <c r="C127" s="9" t="s">
        <v>422</v>
      </c>
      <c r="D127" s="9" t="s">
        <v>444</v>
      </c>
      <c r="E127" s="9" t="s">
        <v>445</v>
      </c>
      <c r="F127" s="9" t="s">
        <v>412</v>
      </c>
      <c r="G127" s="2">
        <f>0+RIGHT(E127,8)</f>
        <v>55711</v>
      </c>
      <c r="H127" s="9" t="s">
        <v>422</v>
      </c>
      <c r="I127" s="9" t="s">
        <v>446</v>
      </c>
      <c r="J127" s="10" t="s">
        <v>43</v>
      </c>
      <c r="K127" s="11" t="s">
        <v>44</v>
      </c>
      <c r="L127" s="8"/>
      <c r="M127" s="8"/>
      <c r="N127" s="12">
        <v>199377</v>
      </c>
      <c r="O127" s="12">
        <v>199377</v>
      </c>
      <c r="P127" s="8"/>
      <c r="Q127" s="8"/>
      <c r="R127" s="8"/>
      <c r="S127" s="8"/>
      <c r="T127" s="8"/>
      <c r="U127" s="8"/>
      <c r="V127" s="12">
        <v>199377</v>
      </c>
      <c r="W127" s="21">
        <v>199377</v>
      </c>
      <c r="X127" s="23">
        <f>W127-U127</f>
        <v>199377</v>
      </c>
      <c r="Y127" s="46">
        <f>+VLOOKUP(G127,'CIRCLEK-MN'!D:J,7,0)</f>
        <v>199377</v>
      </c>
      <c r="Z127" s="46">
        <f>+Y127-X127</f>
        <v>0</v>
      </c>
    </row>
    <row r="128" spans="1:26" ht="25.5" x14ac:dyDescent="0.25">
      <c r="A128" s="8"/>
      <c r="B128" s="9" t="s">
        <v>37</v>
      </c>
      <c r="C128" s="9" t="s">
        <v>422</v>
      </c>
      <c r="D128" s="9" t="s">
        <v>447</v>
      </c>
      <c r="E128" s="9" t="s">
        <v>448</v>
      </c>
      <c r="F128" s="9" t="s">
        <v>412</v>
      </c>
      <c r="G128" s="2">
        <f>0+RIGHT(E128,8)</f>
        <v>55712</v>
      </c>
      <c r="H128" s="9" t="s">
        <v>422</v>
      </c>
      <c r="I128" s="9" t="s">
        <v>449</v>
      </c>
      <c r="J128" s="10" t="s">
        <v>43</v>
      </c>
      <c r="K128" s="11" t="s">
        <v>44</v>
      </c>
      <c r="L128" s="8"/>
      <c r="M128" s="8"/>
      <c r="N128" s="12">
        <v>199377</v>
      </c>
      <c r="O128" s="12">
        <v>199377</v>
      </c>
      <c r="P128" s="8"/>
      <c r="Q128" s="8"/>
      <c r="R128" s="8"/>
      <c r="S128" s="8"/>
      <c r="T128" s="8"/>
      <c r="U128" s="8"/>
      <c r="V128" s="12">
        <v>199377</v>
      </c>
      <c r="W128" s="21">
        <v>199377</v>
      </c>
      <c r="X128" s="23">
        <f>W128-U128</f>
        <v>199377</v>
      </c>
      <c r="Y128" s="46">
        <f>+VLOOKUP(G128,'CIRCLEK-MN'!D:J,7,0)</f>
        <v>199377</v>
      </c>
      <c r="Z128" s="46">
        <f>+Y128-X128</f>
        <v>0</v>
      </c>
    </row>
    <row r="129" spans="1:26" ht="25.5" x14ac:dyDescent="0.25">
      <c r="A129" s="8"/>
      <c r="B129" s="9" t="s">
        <v>37</v>
      </c>
      <c r="C129" s="9" t="s">
        <v>450</v>
      </c>
      <c r="D129" s="9" t="s">
        <v>451</v>
      </c>
      <c r="E129" s="9" t="s">
        <v>452</v>
      </c>
      <c r="F129" s="9" t="s">
        <v>402</v>
      </c>
      <c r="G129" s="2">
        <f>0+RIGHT(E129,8)</f>
        <v>54491</v>
      </c>
      <c r="H129" s="9" t="s">
        <v>402</v>
      </c>
      <c r="I129" s="9" t="s">
        <v>453</v>
      </c>
      <c r="J129" s="10" t="s">
        <v>43</v>
      </c>
      <c r="K129" s="11" t="s">
        <v>454</v>
      </c>
      <c r="L129" s="8"/>
      <c r="M129" s="8"/>
      <c r="N129" s="12">
        <v>1570091</v>
      </c>
      <c r="O129" s="12">
        <v>1570091</v>
      </c>
      <c r="P129" s="8"/>
      <c r="Q129" s="8"/>
      <c r="R129" s="8"/>
      <c r="S129" s="8"/>
      <c r="T129" s="8"/>
      <c r="U129" s="8"/>
      <c r="V129" s="12">
        <v>1570091</v>
      </c>
      <c r="W129" s="21">
        <v>1570091</v>
      </c>
      <c r="X129" s="23">
        <f>W129-U129</f>
        <v>1570091</v>
      </c>
      <c r="Y129" s="46">
        <f>+VLOOKUP(G129,'CIRCLEK-MN'!D:J,7,0)</f>
        <v>1570091</v>
      </c>
      <c r="Z129" s="46">
        <f>+Y129-X129</f>
        <v>0</v>
      </c>
    </row>
    <row r="130" spans="1:26" ht="25.5" x14ac:dyDescent="0.25">
      <c r="A130" s="8"/>
      <c r="B130" s="9" t="s">
        <v>37</v>
      </c>
      <c r="C130" s="9" t="s">
        <v>450</v>
      </c>
      <c r="D130" s="9" t="s">
        <v>455</v>
      </c>
      <c r="E130" s="9" t="s">
        <v>456</v>
      </c>
      <c r="F130" s="9" t="s">
        <v>402</v>
      </c>
      <c r="G130" s="2">
        <f>0+RIGHT(E130,8)</f>
        <v>54492</v>
      </c>
      <c r="H130" s="9" t="s">
        <v>402</v>
      </c>
      <c r="I130" s="9" t="s">
        <v>457</v>
      </c>
      <c r="J130" s="10" t="s">
        <v>43</v>
      </c>
      <c r="K130" s="11" t="s">
        <v>454</v>
      </c>
      <c r="L130" s="8"/>
      <c r="M130" s="8"/>
      <c r="N130" s="12">
        <v>1046727</v>
      </c>
      <c r="O130" s="12">
        <v>1046727</v>
      </c>
      <c r="P130" s="8"/>
      <c r="Q130" s="8"/>
      <c r="R130" s="8"/>
      <c r="S130" s="8"/>
      <c r="T130" s="8"/>
      <c r="U130" s="8"/>
      <c r="V130" s="12">
        <v>1046727</v>
      </c>
      <c r="W130" s="21">
        <v>1046727</v>
      </c>
      <c r="X130" s="23">
        <f>W130-U130</f>
        <v>1046727</v>
      </c>
      <c r="Y130" s="46">
        <f>+VLOOKUP(G130,'CIRCLEK-MN'!D:J,7,0)</f>
        <v>1046727</v>
      </c>
      <c r="Z130" s="46">
        <f>+Y130-X130</f>
        <v>0</v>
      </c>
    </row>
    <row r="131" spans="1:26" ht="25.5" x14ac:dyDescent="0.25">
      <c r="A131" s="8"/>
      <c r="B131" s="9" t="s">
        <v>37</v>
      </c>
      <c r="C131" s="9" t="s">
        <v>450</v>
      </c>
      <c r="D131" s="9" t="s">
        <v>458</v>
      </c>
      <c r="E131" s="9" t="s">
        <v>459</v>
      </c>
      <c r="F131" s="9" t="s">
        <v>412</v>
      </c>
      <c r="G131" s="2">
        <f>0+RIGHT(E131,8)</f>
        <v>55707</v>
      </c>
      <c r="H131" s="9" t="s">
        <v>412</v>
      </c>
      <c r="I131" s="9" t="s">
        <v>460</v>
      </c>
      <c r="J131" s="10" t="s">
        <v>43</v>
      </c>
      <c r="K131" s="11" t="s">
        <v>44</v>
      </c>
      <c r="L131" s="8"/>
      <c r="M131" s="8"/>
      <c r="N131" s="12">
        <v>249221</v>
      </c>
      <c r="O131" s="12">
        <v>249221</v>
      </c>
      <c r="P131" s="8"/>
      <c r="Q131" s="8"/>
      <c r="R131" s="8"/>
      <c r="S131" s="8"/>
      <c r="T131" s="8"/>
      <c r="U131" s="8"/>
      <c r="V131" s="12">
        <v>249221</v>
      </c>
      <c r="W131" s="21">
        <v>249221</v>
      </c>
      <c r="X131" s="23">
        <f>W131-U131</f>
        <v>249221</v>
      </c>
      <c r="Y131" s="46">
        <f>+VLOOKUP(G131,'CIRCLEK-MN'!D:J,7,0)</f>
        <v>249221</v>
      </c>
      <c r="Z131" s="46">
        <f>+Y131-X131</f>
        <v>0</v>
      </c>
    </row>
    <row r="132" spans="1:26" ht="25.5" x14ac:dyDescent="0.25">
      <c r="A132" s="8"/>
      <c r="B132" s="9" t="s">
        <v>37</v>
      </c>
      <c r="C132" s="9" t="s">
        <v>450</v>
      </c>
      <c r="D132" s="9" t="s">
        <v>461</v>
      </c>
      <c r="E132" s="9" t="s">
        <v>462</v>
      </c>
      <c r="F132" s="9" t="s">
        <v>412</v>
      </c>
      <c r="G132" s="2">
        <f>0+RIGHT(E132,8)</f>
        <v>55708</v>
      </c>
      <c r="H132" s="9" t="s">
        <v>412</v>
      </c>
      <c r="I132" s="9" t="s">
        <v>463</v>
      </c>
      <c r="J132" s="10" t="s">
        <v>43</v>
      </c>
      <c r="K132" s="11" t="s">
        <v>44</v>
      </c>
      <c r="L132" s="8"/>
      <c r="M132" s="8"/>
      <c r="N132" s="12">
        <v>199377</v>
      </c>
      <c r="O132" s="12">
        <v>199377</v>
      </c>
      <c r="P132" s="8"/>
      <c r="Q132" s="8"/>
      <c r="R132" s="8"/>
      <c r="S132" s="8"/>
      <c r="T132" s="8"/>
      <c r="U132" s="8"/>
      <c r="V132" s="12">
        <v>199377</v>
      </c>
      <c r="W132" s="21">
        <v>199377</v>
      </c>
      <c r="X132" s="23">
        <f>W132-U132</f>
        <v>199377</v>
      </c>
      <c r="Y132" s="46">
        <f>+VLOOKUP(G132,'CIRCLEK-MN'!D:J,7,0)</f>
        <v>199377</v>
      </c>
      <c r="Z132" s="46">
        <f>+Y132-X132</f>
        <v>0</v>
      </c>
    </row>
    <row r="133" spans="1:26" ht="25.5" x14ac:dyDescent="0.25">
      <c r="A133" s="8"/>
      <c r="B133" s="9" t="s">
        <v>37</v>
      </c>
      <c r="C133" s="9" t="s">
        <v>450</v>
      </c>
      <c r="D133" s="9" t="s">
        <v>464</v>
      </c>
      <c r="E133" s="9" t="s">
        <v>465</v>
      </c>
      <c r="F133" s="9" t="s">
        <v>412</v>
      </c>
      <c r="G133" s="2">
        <f>0+RIGHT(E133,8)</f>
        <v>55709</v>
      </c>
      <c r="H133" s="9" t="s">
        <v>412</v>
      </c>
      <c r="I133" s="9" t="s">
        <v>466</v>
      </c>
      <c r="J133" s="10" t="s">
        <v>43</v>
      </c>
      <c r="K133" s="11" t="s">
        <v>44</v>
      </c>
      <c r="L133" s="8"/>
      <c r="M133" s="8"/>
      <c r="N133" s="12">
        <v>199377</v>
      </c>
      <c r="O133" s="12">
        <v>199377</v>
      </c>
      <c r="P133" s="8"/>
      <c r="Q133" s="8"/>
      <c r="R133" s="8"/>
      <c r="S133" s="8"/>
      <c r="T133" s="8"/>
      <c r="U133" s="8"/>
      <c r="V133" s="12">
        <v>199377</v>
      </c>
      <c r="W133" s="21">
        <v>199377</v>
      </c>
      <c r="X133" s="23">
        <f>W133-U133</f>
        <v>199377</v>
      </c>
      <c r="Y133" s="46">
        <f>+VLOOKUP(G133,'CIRCLEK-MN'!D:J,7,0)</f>
        <v>199377</v>
      </c>
      <c r="Z133" s="46">
        <f>+Y133-X133</f>
        <v>0</v>
      </c>
    </row>
    <row r="134" spans="1:26" ht="25.5" x14ac:dyDescent="0.25">
      <c r="A134" s="8"/>
      <c r="B134" s="9" t="s">
        <v>37</v>
      </c>
      <c r="C134" s="9" t="s">
        <v>450</v>
      </c>
      <c r="D134" s="9" t="s">
        <v>467</v>
      </c>
      <c r="E134" s="9" t="s">
        <v>468</v>
      </c>
      <c r="F134" s="9" t="s">
        <v>412</v>
      </c>
      <c r="G134" s="2">
        <f>0+RIGHT(E134,8)</f>
        <v>55026</v>
      </c>
      <c r="H134" s="9" t="s">
        <v>422</v>
      </c>
      <c r="I134" s="9" t="s">
        <v>469</v>
      </c>
      <c r="J134" s="10" t="s">
        <v>43</v>
      </c>
      <c r="K134" s="11" t="s">
        <v>44</v>
      </c>
      <c r="L134" s="8"/>
      <c r="M134" s="8"/>
      <c r="N134" s="12">
        <v>199377</v>
      </c>
      <c r="O134" s="12">
        <v>199377</v>
      </c>
      <c r="P134" s="8"/>
      <c r="Q134" s="8"/>
      <c r="R134" s="8"/>
      <c r="S134" s="8"/>
      <c r="T134" s="8"/>
      <c r="U134" s="8"/>
      <c r="V134" s="12">
        <v>199377</v>
      </c>
      <c r="W134" s="21">
        <v>199377</v>
      </c>
      <c r="X134" s="23">
        <f>W134-U134</f>
        <v>199377</v>
      </c>
      <c r="Y134" s="46">
        <f>+VLOOKUP(G134,'CIRCLEK-MN'!D:J,7,0)</f>
        <v>199377</v>
      </c>
      <c r="Z134" s="46">
        <f>+Y134-X134</f>
        <v>0</v>
      </c>
    </row>
    <row r="135" spans="1:26" ht="25.5" x14ac:dyDescent="0.25">
      <c r="A135" s="8"/>
      <c r="B135" s="9" t="s">
        <v>37</v>
      </c>
      <c r="C135" s="9" t="s">
        <v>450</v>
      </c>
      <c r="D135" s="9" t="s">
        <v>470</v>
      </c>
      <c r="E135" s="9" t="s">
        <v>471</v>
      </c>
      <c r="F135" s="9" t="s">
        <v>412</v>
      </c>
      <c r="G135" s="2">
        <f>0+RIGHT(E135,8)</f>
        <v>55027</v>
      </c>
      <c r="H135" s="9" t="s">
        <v>422</v>
      </c>
      <c r="I135" s="9" t="s">
        <v>472</v>
      </c>
      <c r="J135" s="10" t="s">
        <v>43</v>
      </c>
      <c r="K135" s="11" t="s">
        <v>44</v>
      </c>
      <c r="L135" s="8"/>
      <c r="M135" s="8"/>
      <c r="N135" s="12">
        <v>249221</v>
      </c>
      <c r="O135" s="12">
        <v>249221</v>
      </c>
      <c r="P135" s="8"/>
      <c r="Q135" s="8"/>
      <c r="R135" s="8"/>
      <c r="S135" s="8"/>
      <c r="T135" s="8"/>
      <c r="U135" s="8"/>
      <c r="V135" s="12">
        <v>249221</v>
      </c>
      <c r="W135" s="21">
        <v>249221</v>
      </c>
      <c r="X135" s="23">
        <f>W135-U135</f>
        <v>249221</v>
      </c>
      <c r="Y135" s="46">
        <f>+VLOOKUP(G135,'CIRCLEK-MN'!D:J,7,0)</f>
        <v>249221</v>
      </c>
      <c r="Z135" s="46">
        <f>+Y135-X135</f>
        <v>0</v>
      </c>
    </row>
    <row r="136" spans="1:26" ht="25.5" x14ac:dyDescent="0.25">
      <c r="A136" s="8"/>
      <c r="B136" s="9" t="s">
        <v>37</v>
      </c>
      <c r="C136" s="9" t="s">
        <v>450</v>
      </c>
      <c r="D136" s="9" t="s">
        <v>473</v>
      </c>
      <c r="E136" s="9" t="s">
        <v>474</v>
      </c>
      <c r="F136" s="9" t="s">
        <v>412</v>
      </c>
      <c r="G136" s="2">
        <f>0+RIGHT(E136,8)</f>
        <v>55710</v>
      </c>
      <c r="H136" s="9" t="s">
        <v>422</v>
      </c>
      <c r="I136" s="9" t="s">
        <v>475</v>
      </c>
      <c r="J136" s="10" t="s">
        <v>43</v>
      </c>
      <c r="K136" s="11" t="s">
        <v>44</v>
      </c>
      <c r="L136" s="8"/>
      <c r="M136" s="8"/>
      <c r="N136" s="12">
        <v>249221</v>
      </c>
      <c r="O136" s="12">
        <v>249221</v>
      </c>
      <c r="P136" s="8"/>
      <c r="Q136" s="8"/>
      <c r="R136" s="8"/>
      <c r="S136" s="8"/>
      <c r="T136" s="8"/>
      <c r="U136" s="8"/>
      <c r="V136" s="12">
        <v>249221</v>
      </c>
      <c r="W136" s="21">
        <v>249221</v>
      </c>
      <c r="X136" s="23">
        <f>W136-U136</f>
        <v>249221</v>
      </c>
      <c r="Y136" s="46">
        <f>+VLOOKUP(G136,'CIRCLEK-MN'!D:J,7,0)</f>
        <v>249221</v>
      </c>
      <c r="Z136" s="46">
        <f>+Y136-X136</f>
        <v>0</v>
      </c>
    </row>
    <row r="137" spans="1:26" ht="25.5" x14ac:dyDescent="0.25">
      <c r="A137" s="8"/>
      <c r="B137" s="9" t="s">
        <v>37</v>
      </c>
      <c r="C137" s="9" t="s">
        <v>450</v>
      </c>
      <c r="D137" s="9" t="s">
        <v>476</v>
      </c>
      <c r="E137" s="9" t="s">
        <v>477</v>
      </c>
      <c r="F137" s="9" t="s">
        <v>422</v>
      </c>
      <c r="G137" s="2">
        <f>0+RIGHT(E137,8)</f>
        <v>55771</v>
      </c>
      <c r="H137" s="9" t="s">
        <v>422</v>
      </c>
      <c r="I137" s="9" t="s">
        <v>478</v>
      </c>
      <c r="J137" s="10" t="s">
        <v>43</v>
      </c>
      <c r="K137" s="11" t="s">
        <v>44</v>
      </c>
      <c r="L137" s="8"/>
      <c r="M137" s="8"/>
      <c r="N137" s="12">
        <v>199377</v>
      </c>
      <c r="O137" s="12">
        <v>199377</v>
      </c>
      <c r="P137" s="8"/>
      <c r="Q137" s="8"/>
      <c r="R137" s="8"/>
      <c r="S137" s="8"/>
      <c r="T137" s="8"/>
      <c r="U137" s="8"/>
      <c r="V137" s="12">
        <v>199377</v>
      </c>
      <c r="W137" s="21">
        <v>199377</v>
      </c>
      <c r="X137" s="23">
        <f>W137-U137</f>
        <v>199377</v>
      </c>
      <c r="Y137" s="46">
        <f>+VLOOKUP(G137,'CIRCLEK-MN'!D:J,7,0)</f>
        <v>199377</v>
      </c>
      <c r="Z137" s="46">
        <f>+Y137-X137</f>
        <v>0</v>
      </c>
    </row>
    <row r="138" spans="1:26" ht="25.5" x14ac:dyDescent="0.25">
      <c r="A138" s="8"/>
      <c r="B138" s="9" t="s">
        <v>37</v>
      </c>
      <c r="C138" s="9" t="s">
        <v>479</v>
      </c>
      <c r="D138" s="9" t="s">
        <v>480</v>
      </c>
      <c r="E138" s="9" t="s">
        <v>481</v>
      </c>
      <c r="F138" s="9" t="s">
        <v>422</v>
      </c>
      <c r="G138" s="2">
        <f>0+RIGHT(E138,8)</f>
        <v>55773</v>
      </c>
      <c r="H138" s="9" t="s">
        <v>422</v>
      </c>
      <c r="I138" s="9" t="s">
        <v>482</v>
      </c>
      <c r="J138" s="10" t="s">
        <v>43</v>
      </c>
      <c r="K138" s="11" t="s">
        <v>44</v>
      </c>
      <c r="L138" s="8"/>
      <c r="M138" s="8"/>
      <c r="N138" s="12">
        <v>249221</v>
      </c>
      <c r="O138" s="12">
        <v>249221</v>
      </c>
      <c r="P138" s="8"/>
      <c r="Q138" s="8"/>
      <c r="R138" s="8"/>
      <c r="S138" s="8"/>
      <c r="T138" s="8"/>
      <c r="U138" s="8"/>
      <c r="V138" s="12">
        <v>249221</v>
      </c>
      <c r="W138" s="21">
        <v>249221</v>
      </c>
      <c r="X138" s="23">
        <f>W138-U138</f>
        <v>249221</v>
      </c>
      <c r="Y138" s="46">
        <f>+VLOOKUP(G138,'CIRCLEK-MN'!D:J,7,0)</f>
        <v>249221</v>
      </c>
      <c r="Z138" s="46">
        <f>+Y138-X138</f>
        <v>0</v>
      </c>
    </row>
    <row r="139" spans="1:26" ht="25.5" x14ac:dyDescent="0.25">
      <c r="A139" s="8"/>
      <c r="B139" s="9" t="s">
        <v>37</v>
      </c>
      <c r="C139" s="9" t="s">
        <v>479</v>
      </c>
      <c r="D139" s="9" t="s">
        <v>483</v>
      </c>
      <c r="E139" s="9" t="s">
        <v>484</v>
      </c>
      <c r="F139" s="9" t="s">
        <v>422</v>
      </c>
      <c r="G139" s="2">
        <f>0+RIGHT(E139,8)</f>
        <v>55805</v>
      </c>
      <c r="H139" s="9" t="s">
        <v>422</v>
      </c>
      <c r="I139" s="9" t="s">
        <v>485</v>
      </c>
      <c r="J139" s="10" t="s">
        <v>43</v>
      </c>
      <c r="K139" s="11" t="s">
        <v>44</v>
      </c>
      <c r="L139" s="8"/>
      <c r="M139" s="8"/>
      <c r="N139" s="12">
        <v>199377</v>
      </c>
      <c r="O139" s="12">
        <v>199377</v>
      </c>
      <c r="P139" s="8"/>
      <c r="Q139" s="8"/>
      <c r="R139" s="8"/>
      <c r="S139" s="8"/>
      <c r="T139" s="8"/>
      <c r="U139" s="8"/>
      <c r="V139" s="12">
        <v>199377</v>
      </c>
      <c r="W139" s="21">
        <v>199377</v>
      </c>
      <c r="X139" s="23">
        <f>W139-U139</f>
        <v>199377</v>
      </c>
      <c r="Y139" s="46">
        <f>+VLOOKUP(G139,'CIRCLEK-MN'!D:J,7,0)</f>
        <v>199377</v>
      </c>
      <c r="Z139" s="46">
        <f>+Y139-X139</f>
        <v>0</v>
      </c>
    </row>
    <row r="140" spans="1:26" ht="25.5" x14ac:dyDescent="0.25">
      <c r="A140" s="8"/>
      <c r="B140" s="9" t="s">
        <v>37</v>
      </c>
      <c r="C140" s="9" t="s">
        <v>479</v>
      </c>
      <c r="D140" s="9" t="s">
        <v>486</v>
      </c>
      <c r="E140" s="9" t="s">
        <v>487</v>
      </c>
      <c r="F140" s="9" t="s">
        <v>422</v>
      </c>
      <c r="G140" s="2">
        <f>0+RIGHT(E140,8)</f>
        <v>55817</v>
      </c>
      <c r="H140" s="9" t="s">
        <v>422</v>
      </c>
      <c r="I140" s="9" t="s">
        <v>488</v>
      </c>
      <c r="J140" s="10" t="s">
        <v>43</v>
      </c>
      <c r="K140" s="11" t="s">
        <v>44</v>
      </c>
      <c r="L140" s="8"/>
      <c r="M140" s="8"/>
      <c r="N140" s="12">
        <v>249221</v>
      </c>
      <c r="O140" s="12">
        <v>249221</v>
      </c>
      <c r="P140" s="8"/>
      <c r="Q140" s="8"/>
      <c r="R140" s="8"/>
      <c r="S140" s="8"/>
      <c r="T140" s="8"/>
      <c r="U140" s="8"/>
      <c r="V140" s="12">
        <v>249221</v>
      </c>
      <c r="W140" s="21">
        <v>249221</v>
      </c>
      <c r="X140" s="23">
        <f>W140-U140</f>
        <v>249221</v>
      </c>
      <c r="Y140" s="46">
        <f>+VLOOKUP(G140,'CIRCLEK-MN'!D:J,7,0)</f>
        <v>249221</v>
      </c>
      <c r="Z140" s="46">
        <f>+Y140-X140</f>
        <v>0</v>
      </c>
    </row>
    <row r="141" spans="1:26" ht="25.5" x14ac:dyDescent="0.25">
      <c r="A141" s="8"/>
      <c r="B141" s="9" t="s">
        <v>37</v>
      </c>
      <c r="C141" s="9" t="s">
        <v>479</v>
      </c>
      <c r="D141" s="9" t="s">
        <v>489</v>
      </c>
      <c r="E141" s="9" t="s">
        <v>490</v>
      </c>
      <c r="F141" s="9" t="s">
        <v>450</v>
      </c>
      <c r="G141" s="2">
        <f>0+RIGHT(E141,8)</f>
        <v>56305</v>
      </c>
      <c r="H141" s="9" t="s">
        <v>450</v>
      </c>
      <c r="I141" s="9" t="s">
        <v>491</v>
      </c>
      <c r="J141" s="10" t="s">
        <v>43</v>
      </c>
      <c r="K141" s="11" t="s">
        <v>44</v>
      </c>
      <c r="L141" s="8"/>
      <c r="M141" s="8"/>
      <c r="N141" s="12">
        <v>199377</v>
      </c>
      <c r="O141" s="12">
        <v>199377</v>
      </c>
      <c r="P141" s="8"/>
      <c r="Q141" s="8"/>
      <c r="R141" s="8"/>
      <c r="S141" s="8"/>
      <c r="T141" s="8"/>
      <c r="U141" s="8"/>
      <c r="V141" s="12">
        <v>199377</v>
      </c>
      <c r="W141" s="21">
        <v>199377</v>
      </c>
      <c r="X141" s="23">
        <f>W141-U141</f>
        <v>199377</v>
      </c>
      <c r="Y141" s="46">
        <f>+VLOOKUP(G141,'CIRCLEK-MN'!D:J,7,0)</f>
        <v>199377</v>
      </c>
      <c r="Z141" s="46">
        <f>+Y141-X141</f>
        <v>0</v>
      </c>
    </row>
    <row r="142" spans="1:26" ht="25.5" x14ac:dyDescent="0.25">
      <c r="A142" s="8"/>
      <c r="B142" s="9" t="s">
        <v>37</v>
      </c>
      <c r="C142" s="9" t="s">
        <v>479</v>
      </c>
      <c r="D142" s="9" t="s">
        <v>492</v>
      </c>
      <c r="E142" s="9" t="s">
        <v>493</v>
      </c>
      <c r="F142" s="9" t="s">
        <v>450</v>
      </c>
      <c r="G142" s="2">
        <f>0+RIGHT(E142,8)</f>
        <v>56307</v>
      </c>
      <c r="H142" s="9" t="s">
        <v>450</v>
      </c>
      <c r="I142" s="9" t="s">
        <v>494</v>
      </c>
      <c r="J142" s="10" t="s">
        <v>43</v>
      </c>
      <c r="K142" s="11" t="s">
        <v>44</v>
      </c>
      <c r="L142" s="8"/>
      <c r="M142" s="8"/>
      <c r="N142" s="12">
        <v>199377</v>
      </c>
      <c r="O142" s="12">
        <v>199377</v>
      </c>
      <c r="P142" s="8"/>
      <c r="Q142" s="8"/>
      <c r="R142" s="8"/>
      <c r="S142" s="8"/>
      <c r="T142" s="8"/>
      <c r="U142" s="8"/>
      <c r="V142" s="12">
        <v>199377</v>
      </c>
      <c r="W142" s="21">
        <v>199377</v>
      </c>
      <c r="X142" s="23">
        <f>W142-U142</f>
        <v>199377</v>
      </c>
      <c r="Y142" s="46">
        <f>+VLOOKUP(G142,'CIRCLEK-MN'!D:J,7,0)</f>
        <v>199377</v>
      </c>
      <c r="Z142" s="46">
        <f>+Y142-X142</f>
        <v>0</v>
      </c>
    </row>
    <row r="143" spans="1:26" ht="25.5" x14ac:dyDescent="0.25">
      <c r="A143" s="8"/>
      <c r="B143" s="9" t="s">
        <v>37</v>
      </c>
      <c r="C143" s="9" t="s">
        <v>479</v>
      </c>
      <c r="D143" s="9" t="s">
        <v>495</v>
      </c>
      <c r="E143" s="9" t="s">
        <v>496</v>
      </c>
      <c r="F143" s="9" t="s">
        <v>450</v>
      </c>
      <c r="G143" s="2">
        <f>0+RIGHT(E143,8)</f>
        <v>56308</v>
      </c>
      <c r="H143" s="9" t="s">
        <v>450</v>
      </c>
      <c r="I143" s="9" t="s">
        <v>497</v>
      </c>
      <c r="J143" s="10" t="s">
        <v>43</v>
      </c>
      <c r="K143" s="11" t="s">
        <v>44</v>
      </c>
      <c r="L143" s="8"/>
      <c r="M143" s="8"/>
      <c r="N143" s="12">
        <v>249221</v>
      </c>
      <c r="O143" s="12">
        <v>249221</v>
      </c>
      <c r="P143" s="8"/>
      <c r="Q143" s="8"/>
      <c r="R143" s="8"/>
      <c r="S143" s="8"/>
      <c r="T143" s="8"/>
      <c r="U143" s="8"/>
      <c r="V143" s="12">
        <v>249221</v>
      </c>
      <c r="W143" s="21">
        <v>249221</v>
      </c>
      <c r="X143" s="23">
        <f>W143-U143</f>
        <v>249221</v>
      </c>
      <c r="Y143" s="46">
        <f>+VLOOKUP(G143,'CIRCLEK-MN'!D:J,7,0)</f>
        <v>249221</v>
      </c>
      <c r="Z143" s="46">
        <f>+Y143-X143</f>
        <v>0</v>
      </c>
    </row>
    <row r="144" spans="1:26" ht="25.5" x14ac:dyDescent="0.25">
      <c r="A144" s="8"/>
      <c r="B144" s="9" t="s">
        <v>37</v>
      </c>
      <c r="C144" s="9" t="s">
        <v>479</v>
      </c>
      <c r="D144" s="9" t="s">
        <v>498</v>
      </c>
      <c r="E144" s="9" t="s">
        <v>499</v>
      </c>
      <c r="F144" s="9" t="s">
        <v>450</v>
      </c>
      <c r="G144" s="2">
        <f>0+RIGHT(E144,8)</f>
        <v>56380</v>
      </c>
      <c r="H144" s="9" t="s">
        <v>450</v>
      </c>
      <c r="I144" s="9" t="s">
        <v>500</v>
      </c>
      <c r="J144" s="10" t="s">
        <v>43</v>
      </c>
      <c r="K144" s="11" t="s">
        <v>44</v>
      </c>
      <c r="L144" s="8"/>
      <c r="M144" s="8"/>
      <c r="N144" s="12">
        <v>249221</v>
      </c>
      <c r="O144" s="12">
        <v>249221</v>
      </c>
      <c r="P144" s="8"/>
      <c r="Q144" s="8"/>
      <c r="R144" s="8"/>
      <c r="S144" s="8"/>
      <c r="T144" s="8"/>
      <c r="U144" s="8"/>
      <c r="V144" s="12">
        <v>249221</v>
      </c>
      <c r="W144" s="21">
        <v>249221</v>
      </c>
      <c r="X144" s="23">
        <f>W144-U144</f>
        <v>249221</v>
      </c>
      <c r="Y144" s="46">
        <f>+VLOOKUP(G144,'CIRCLEK-MN'!D:J,7,0)</f>
        <v>249221</v>
      </c>
      <c r="Z144" s="46">
        <f>+Y144-X144</f>
        <v>0</v>
      </c>
    </row>
    <row r="145" spans="1:26" ht="25.5" x14ac:dyDescent="0.25">
      <c r="A145" s="8"/>
      <c r="B145" s="9" t="s">
        <v>37</v>
      </c>
      <c r="C145" s="9" t="s">
        <v>501</v>
      </c>
      <c r="D145" s="9" t="s">
        <v>502</v>
      </c>
      <c r="E145" s="9" t="s">
        <v>503</v>
      </c>
      <c r="F145" s="9" t="s">
        <v>450</v>
      </c>
      <c r="G145" s="2">
        <f>0+RIGHT(E145,8)</f>
        <v>56306</v>
      </c>
      <c r="H145" s="9" t="s">
        <v>450</v>
      </c>
      <c r="I145" s="9" t="s">
        <v>504</v>
      </c>
      <c r="J145" s="10" t="s">
        <v>43</v>
      </c>
      <c r="K145" s="11" t="s">
        <v>44</v>
      </c>
      <c r="L145" s="8"/>
      <c r="M145" s="8"/>
      <c r="N145" s="12">
        <v>199377</v>
      </c>
      <c r="O145" s="12">
        <v>199377</v>
      </c>
      <c r="P145" s="8"/>
      <c r="Q145" s="8"/>
      <c r="R145" s="8"/>
      <c r="S145" s="8"/>
      <c r="T145" s="8"/>
      <c r="U145" s="8"/>
      <c r="V145" s="12">
        <v>199377</v>
      </c>
      <c r="W145" s="21">
        <v>199377</v>
      </c>
      <c r="X145" s="23">
        <f>W145-U145</f>
        <v>199377</v>
      </c>
      <c r="Y145" s="46">
        <f>+VLOOKUP(G145,'CIRCLEK-MN'!D:J,7,0)</f>
        <v>199377</v>
      </c>
      <c r="Z145" s="46">
        <f>+Y145-X145</f>
        <v>0</v>
      </c>
    </row>
    <row r="146" spans="1:26" ht="25.5" x14ac:dyDescent="0.25">
      <c r="A146" s="8"/>
      <c r="B146" s="9" t="s">
        <v>37</v>
      </c>
      <c r="C146" s="9" t="s">
        <v>505</v>
      </c>
      <c r="D146" s="9" t="s">
        <v>506</v>
      </c>
      <c r="E146" s="9" t="s">
        <v>507</v>
      </c>
      <c r="F146" s="9" t="s">
        <v>501</v>
      </c>
      <c r="G146" s="2">
        <f>0+RIGHT(E146,8)</f>
        <v>56519</v>
      </c>
      <c r="H146" s="9" t="s">
        <v>501</v>
      </c>
      <c r="I146" s="9" t="s">
        <v>508</v>
      </c>
      <c r="J146" s="10" t="s">
        <v>43</v>
      </c>
      <c r="K146" s="11" t="s">
        <v>44</v>
      </c>
      <c r="L146" s="8"/>
      <c r="M146" s="8"/>
      <c r="N146" s="12">
        <v>199377</v>
      </c>
      <c r="O146" s="12">
        <v>199377</v>
      </c>
      <c r="P146" s="8"/>
      <c r="Q146" s="8"/>
      <c r="R146" s="8"/>
      <c r="S146" s="8"/>
      <c r="T146" s="8"/>
      <c r="U146" s="8"/>
      <c r="V146" s="12">
        <v>199377</v>
      </c>
      <c r="W146" s="21">
        <v>199377</v>
      </c>
      <c r="X146" s="23">
        <f>W146-U146</f>
        <v>199377</v>
      </c>
      <c r="Y146" s="46">
        <f>+VLOOKUP(G146,'CIRCLEK-MN'!D:J,7,0)</f>
        <v>199377</v>
      </c>
      <c r="Z146" s="46">
        <f>+Y146-X146</f>
        <v>0</v>
      </c>
    </row>
    <row r="147" spans="1:26" ht="25.5" x14ac:dyDescent="0.25">
      <c r="A147" s="8"/>
      <c r="B147" s="9" t="s">
        <v>37</v>
      </c>
      <c r="C147" s="9" t="s">
        <v>505</v>
      </c>
      <c r="D147" s="9" t="s">
        <v>509</v>
      </c>
      <c r="E147" s="9" t="s">
        <v>510</v>
      </c>
      <c r="F147" s="9" t="s">
        <v>501</v>
      </c>
      <c r="G147" s="2">
        <f>0+RIGHT(E147,8)</f>
        <v>56520</v>
      </c>
      <c r="H147" s="9" t="s">
        <v>501</v>
      </c>
      <c r="I147" s="9" t="s">
        <v>511</v>
      </c>
      <c r="J147" s="10" t="s">
        <v>43</v>
      </c>
      <c r="K147" s="11" t="s">
        <v>44</v>
      </c>
      <c r="L147" s="8"/>
      <c r="M147" s="8"/>
      <c r="N147" s="12">
        <v>199377</v>
      </c>
      <c r="O147" s="12">
        <v>199377</v>
      </c>
      <c r="P147" s="8"/>
      <c r="Q147" s="8"/>
      <c r="R147" s="8"/>
      <c r="S147" s="8"/>
      <c r="T147" s="8"/>
      <c r="U147" s="8"/>
      <c r="V147" s="12">
        <v>199377</v>
      </c>
      <c r="W147" s="21">
        <v>199377</v>
      </c>
      <c r="X147" s="23">
        <f>W147-U147</f>
        <v>199377</v>
      </c>
      <c r="Y147" s="46">
        <f>+VLOOKUP(G147,'CIRCLEK-MN'!D:J,7,0)</f>
        <v>199377</v>
      </c>
      <c r="Z147" s="46">
        <f>+Y147-X147</f>
        <v>0</v>
      </c>
    </row>
    <row r="148" spans="1:26" ht="25.5" x14ac:dyDescent="0.25">
      <c r="A148" s="8"/>
      <c r="B148" s="9" t="s">
        <v>37</v>
      </c>
      <c r="C148" s="9" t="s">
        <v>505</v>
      </c>
      <c r="D148" s="9" t="s">
        <v>512</v>
      </c>
      <c r="E148" s="9" t="s">
        <v>513</v>
      </c>
      <c r="F148" s="9" t="s">
        <v>501</v>
      </c>
      <c r="G148" s="2">
        <f>0+RIGHT(E148,8)</f>
        <v>56521</v>
      </c>
      <c r="H148" s="9" t="s">
        <v>501</v>
      </c>
      <c r="I148" s="9" t="s">
        <v>514</v>
      </c>
      <c r="J148" s="10" t="s">
        <v>43</v>
      </c>
      <c r="K148" s="11" t="s">
        <v>44</v>
      </c>
      <c r="L148" s="8"/>
      <c r="M148" s="8"/>
      <c r="N148" s="12">
        <v>199377</v>
      </c>
      <c r="O148" s="12">
        <v>199377</v>
      </c>
      <c r="P148" s="8"/>
      <c r="Q148" s="8"/>
      <c r="R148" s="8"/>
      <c r="S148" s="8"/>
      <c r="T148" s="8"/>
      <c r="U148" s="8"/>
      <c r="V148" s="12">
        <v>199377</v>
      </c>
      <c r="W148" s="21">
        <v>199377</v>
      </c>
      <c r="X148" s="23">
        <f>W148-U148</f>
        <v>199377</v>
      </c>
      <c r="Y148" s="46">
        <f>+VLOOKUP(G148,'CIRCLEK-MN'!D:J,7,0)</f>
        <v>199377</v>
      </c>
      <c r="Z148" s="46">
        <f>+Y148-X148</f>
        <v>0</v>
      </c>
    </row>
    <row r="149" spans="1:26" ht="25.5" x14ac:dyDescent="0.25">
      <c r="A149" s="8"/>
      <c r="B149" s="9" t="s">
        <v>37</v>
      </c>
      <c r="C149" s="9" t="s">
        <v>505</v>
      </c>
      <c r="D149" s="9" t="s">
        <v>515</v>
      </c>
      <c r="E149" s="9" t="s">
        <v>516</v>
      </c>
      <c r="F149" s="9" t="s">
        <v>501</v>
      </c>
      <c r="G149" s="2">
        <f>0+RIGHT(E149,8)</f>
        <v>56573</v>
      </c>
      <c r="H149" s="9" t="s">
        <v>501</v>
      </c>
      <c r="I149" s="9" t="s">
        <v>517</v>
      </c>
      <c r="J149" s="10" t="s">
        <v>43</v>
      </c>
      <c r="K149" s="11" t="s">
        <v>44</v>
      </c>
      <c r="L149" s="8"/>
      <c r="M149" s="8"/>
      <c r="N149" s="12">
        <v>199377</v>
      </c>
      <c r="O149" s="12">
        <v>199377</v>
      </c>
      <c r="P149" s="8"/>
      <c r="Q149" s="8"/>
      <c r="R149" s="8"/>
      <c r="S149" s="8"/>
      <c r="T149" s="8"/>
      <c r="U149" s="8"/>
      <c r="V149" s="12">
        <v>199377</v>
      </c>
      <c r="W149" s="21">
        <v>199377</v>
      </c>
      <c r="X149" s="23">
        <f>W149-U149</f>
        <v>199377</v>
      </c>
      <c r="Y149" s="46">
        <f>+VLOOKUP(G149,'CIRCLEK-MN'!D:J,7,0)</f>
        <v>199377</v>
      </c>
      <c r="Z149" s="46">
        <f>+Y149-X149</f>
        <v>0</v>
      </c>
    </row>
    <row r="150" spans="1:26" ht="25.5" x14ac:dyDescent="0.25">
      <c r="A150" s="8"/>
      <c r="B150" s="9" t="s">
        <v>37</v>
      </c>
      <c r="C150" s="9" t="s">
        <v>518</v>
      </c>
      <c r="D150" s="9" t="s">
        <v>519</v>
      </c>
      <c r="E150" s="9" t="s">
        <v>520</v>
      </c>
      <c r="F150" s="9" t="s">
        <v>501</v>
      </c>
      <c r="G150" s="2">
        <f>0+RIGHT(E150,8)</f>
        <v>56557</v>
      </c>
      <c r="H150" s="9" t="s">
        <v>501</v>
      </c>
      <c r="I150" s="9" t="s">
        <v>521</v>
      </c>
      <c r="J150" s="10" t="s">
        <v>43</v>
      </c>
      <c r="K150" s="11" t="s">
        <v>44</v>
      </c>
      <c r="L150" s="8"/>
      <c r="M150" s="8"/>
      <c r="N150" s="12">
        <v>199377</v>
      </c>
      <c r="O150" s="12">
        <v>199377</v>
      </c>
      <c r="P150" s="8"/>
      <c r="Q150" s="8"/>
      <c r="R150" s="8"/>
      <c r="S150" s="8"/>
      <c r="T150" s="8"/>
      <c r="U150" s="8"/>
      <c r="V150" s="12">
        <v>199377</v>
      </c>
      <c r="W150" s="21">
        <v>199377</v>
      </c>
      <c r="X150" s="23">
        <f>W150-U150</f>
        <v>199377</v>
      </c>
      <c r="Y150" s="46">
        <f>+VLOOKUP(G150,'CIRCLEK-MN'!D:J,7,0)</f>
        <v>199377</v>
      </c>
      <c r="Z150" s="46">
        <f>+Y150-X150</f>
        <v>0</v>
      </c>
    </row>
    <row r="151" spans="1:26" ht="25.5" x14ac:dyDescent="0.25">
      <c r="A151" s="8"/>
      <c r="B151" s="9" t="s">
        <v>37</v>
      </c>
      <c r="C151" s="9" t="s">
        <v>518</v>
      </c>
      <c r="D151" s="9" t="s">
        <v>522</v>
      </c>
      <c r="E151" s="9" t="s">
        <v>523</v>
      </c>
      <c r="F151" s="9" t="s">
        <v>501</v>
      </c>
      <c r="G151" s="2">
        <f>0+RIGHT(E151,8)</f>
        <v>56574</v>
      </c>
      <c r="H151" s="9" t="s">
        <v>501</v>
      </c>
      <c r="I151" s="9" t="s">
        <v>524</v>
      </c>
      <c r="J151" s="10" t="s">
        <v>43</v>
      </c>
      <c r="K151" s="11" t="s">
        <v>44</v>
      </c>
      <c r="L151" s="8"/>
      <c r="M151" s="8"/>
      <c r="N151" s="12">
        <v>249221</v>
      </c>
      <c r="O151" s="12">
        <v>249221</v>
      </c>
      <c r="P151" s="8"/>
      <c r="Q151" s="8"/>
      <c r="R151" s="8"/>
      <c r="S151" s="8"/>
      <c r="T151" s="8"/>
      <c r="U151" s="8"/>
      <c r="V151" s="12">
        <v>249221</v>
      </c>
      <c r="W151" s="21">
        <v>249221</v>
      </c>
      <c r="X151" s="23">
        <f>W151-U151</f>
        <v>249221</v>
      </c>
      <c r="Y151" s="46">
        <f>+VLOOKUP(G151,'CIRCLEK-MN'!D:J,7,0)</f>
        <v>249221</v>
      </c>
      <c r="Z151" s="46">
        <f>+Y151-X151</f>
        <v>0</v>
      </c>
    </row>
    <row r="152" spans="1:26" ht="25.5" x14ac:dyDescent="0.25">
      <c r="A152" s="8"/>
      <c r="B152" s="9" t="s">
        <v>37</v>
      </c>
      <c r="C152" s="9" t="s">
        <v>518</v>
      </c>
      <c r="D152" s="9" t="s">
        <v>525</v>
      </c>
      <c r="E152" s="9" t="s">
        <v>526</v>
      </c>
      <c r="F152" s="9" t="s">
        <v>505</v>
      </c>
      <c r="G152" s="2">
        <f>0+RIGHT(E152,8)</f>
        <v>56648</v>
      </c>
      <c r="H152" s="9" t="s">
        <v>505</v>
      </c>
      <c r="I152" s="9" t="s">
        <v>527</v>
      </c>
      <c r="J152" s="10" t="s">
        <v>43</v>
      </c>
      <c r="K152" s="11" t="s">
        <v>44</v>
      </c>
      <c r="L152" s="8"/>
      <c r="M152" s="8"/>
      <c r="N152" s="12">
        <v>249221</v>
      </c>
      <c r="O152" s="12">
        <v>249221</v>
      </c>
      <c r="P152" s="8"/>
      <c r="Q152" s="8"/>
      <c r="R152" s="8"/>
      <c r="S152" s="8"/>
      <c r="T152" s="8"/>
      <c r="U152" s="8"/>
      <c r="V152" s="12">
        <v>249221</v>
      </c>
      <c r="W152" s="21">
        <v>249221</v>
      </c>
      <c r="X152" s="23">
        <f>W152-U152</f>
        <v>249221</v>
      </c>
      <c r="Y152" s="46">
        <f>+VLOOKUP(G152,'CIRCLEK-MN'!D:J,7,0)</f>
        <v>249221</v>
      </c>
      <c r="Z152" s="46">
        <f>+Y152-X152</f>
        <v>0</v>
      </c>
    </row>
    <row r="153" spans="1:26" ht="25.5" x14ac:dyDescent="0.25">
      <c r="A153" s="8"/>
      <c r="B153" s="9" t="s">
        <v>37</v>
      </c>
      <c r="C153" s="9" t="s">
        <v>518</v>
      </c>
      <c r="D153" s="9" t="s">
        <v>528</v>
      </c>
      <c r="E153" s="9" t="s">
        <v>529</v>
      </c>
      <c r="F153" s="9" t="s">
        <v>505</v>
      </c>
      <c r="G153" s="2">
        <f>0+RIGHT(E153,8)</f>
        <v>56650</v>
      </c>
      <c r="H153" s="9" t="s">
        <v>505</v>
      </c>
      <c r="I153" s="9" t="s">
        <v>530</v>
      </c>
      <c r="J153" s="10" t="s">
        <v>43</v>
      </c>
      <c r="K153" s="11" t="s">
        <v>44</v>
      </c>
      <c r="L153" s="8"/>
      <c r="M153" s="8"/>
      <c r="N153" s="12">
        <v>199377</v>
      </c>
      <c r="O153" s="12">
        <v>199377</v>
      </c>
      <c r="P153" s="8"/>
      <c r="Q153" s="8"/>
      <c r="R153" s="8"/>
      <c r="S153" s="8"/>
      <c r="T153" s="8"/>
      <c r="U153" s="8"/>
      <c r="V153" s="12">
        <v>199377</v>
      </c>
      <c r="W153" s="21">
        <v>199377</v>
      </c>
      <c r="X153" s="23">
        <f>W153-U153</f>
        <v>199377</v>
      </c>
      <c r="Y153" s="46">
        <f>+VLOOKUP(G153,'CIRCLEK-MN'!D:J,7,0)</f>
        <v>199377</v>
      </c>
      <c r="Z153" s="46">
        <f>+Y153-X153</f>
        <v>0</v>
      </c>
    </row>
    <row r="154" spans="1:26" ht="25.5" x14ac:dyDescent="0.25">
      <c r="A154" s="8"/>
      <c r="B154" s="9" t="s">
        <v>37</v>
      </c>
      <c r="C154" s="9" t="s">
        <v>518</v>
      </c>
      <c r="D154" s="9" t="s">
        <v>531</v>
      </c>
      <c r="E154" s="9" t="s">
        <v>532</v>
      </c>
      <c r="F154" s="9" t="s">
        <v>505</v>
      </c>
      <c r="G154" s="2">
        <f>0+RIGHT(E154,8)</f>
        <v>56652</v>
      </c>
      <c r="H154" s="9" t="s">
        <v>505</v>
      </c>
      <c r="I154" s="9" t="s">
        <v>533</v>
      </c>
      <c r="J154" s="10" t="s">
        <v>43</v>
      </c>
      <c r="K154" s="11" t="s">
        <v>44</v>
      </c>
      <c r="L154" s="8"/>
      <c r="M154" s="8"/>
      <c r="N154" s="12">
        <v>199377</v>
      </c>
      <c r="O154" s="12">
        <v>199377</v>
      </c>
      <c r="P154" s="8"/>
      <c r="Q154" s="8"/>
      <c r="R154" s="8"/>
      <c r="S154" s="8"/>
      <c r="T154" s="8"/>
      <c r="U154" s="8"/>
      <c r="V154" s="12">
        <v>199377</v>
      </c>
      <c r="W154" s="21">
        <v>199377</v>
      </c>
      <c r="X154" s="23">
        <f>W154-U154</f>
        <v>199377</v>
      </c>
      <c r="Y154" s="46">
        <f>+VLOOKUP(G154,'CIRCLEK-MN'!D:J,7,0)</f>
        <v>199377</v>
      </c>
      <c r="Z154" s="46">
        <f>+Y154-X154</f>
        <v>0</v>
      </c>
    </row>
    <row r="155" spans="1:26" ht="25.5" x14ac:dyDescent="0.25">
      <c r="A155" s="8"/>
      <c r="B155" s="9" t="s">
        <v>37</v>
      </c>
      <c r="C155" s="9" t="s">
        <v>518</v>
      </c>
      <c r="D155" s="9" t="s">
        <v>534</v>
      </c>
      <c r="E155" s="9" t="s">
        <v>535</v>
      </c>
      <c r="F155" s="9" t="s">
        <v>505</v>
      </c>
      <c r="G155" s="2">
        <f>0+RIGHT(E155,8)</f>
        <v>56653</v>
      </c>
      <c r="H155" s="9" t="s">
        <v>505</v>
      </c>
      <c r="I155" s="9" t="s">
        <v>536</v>
      </c>
      <c r="J155" s="10" t="s">
        <v>43</v>
      </c>
      <c r="K155" s="11" t="s">
        <v>44</v>
      </c>
      <c r="L155" s="8"/>
      <c r="M155" s="8"/>
      <c r="N155" s="12">
        <v>199377</v>
      </c>
      <c r="O155" s="12">
        <v>199377</v>
      </c>
      <c r="P155" s="8"/>
      <c r="Q155" s="8"/>
      <c r="R155" s="8"/>
      <c r="S155" s="8"/>
      <c r="T155" s="8"/>
      <c r="U155" s="8"/>
      <c r="V155" s="12">
        <v>199377</v>
      </c>
      <c r="W155" s="21">
        <v>199377</v>
      </c>
      <c r="X155" s="23">
        <f>W155-U155</f>
        <v>199377</v>
      </c>
      <c r="Y155" s="46">
        <f>+VLOOKUP(G155,'CIRCLEK-MN'!D:J,7,0)</f>
        <v>199377</v>
      </c>
      <c r="Z155" s="46">
        <f>+Y155-X155</f>
        <v>0</v>
      </c>
    </row>
    <row r="156" spans="1:26" ht="25.5" x14ac:dyDescent="0.25">
      <c r="A156" s="8"/>
      <c r="B156" s="9" t="s">
        <v>37</v>
      </c>
      <c r="C156" s="9" t="s">
        <v>518</v>
      </c>
      <c r="D156" s="9" t="s">
        <v>537</v>
      </c>
      <c r="E156" s="9" t="s">
        <v>538</v>
      </c>
      <c r="F156" s="9" t="s">
        <v>505</v>
      </c>
      <c r="G156" s="2">
        <f>0+RIGHT(E156,8)</f>
        <v>56659</v>
      </c>
      <c r="H156" s="9" t="s">
        <v>505</v>
      </c>
      <c r="I156" s="9" t="s">
        <v>539</v>
      </c>
      <c r="J156" s="10" t="s">
        <v>43</v>
      </c>
      <c r="K156" s="11" t="s">
        <v>44</v>
      </c>
      <c r="L156" s="8"/>
      <c r="M156" s="8"/>
      <c r="N156" s="12">
        <v>199377</v>
      </c>
      <c r="O156" s="12">
        <v>199377</v>
      </c>
      <c r="P156" s="8"/>
      <c r="Q156" s="8"/>
      <c r="R156" s="8"/>
      <c r="S156" s="8"/>
      <c r="T156" s="8"/>
      <c r="U156" s="8"/>
      <c r="V156" s="12">
        <v>199377</v>
      </c>
      <c r="W156" s="21">
        <v>199377</v>
      </c>
      <c r="X156" s="23">
        <f>W156-U156</f>
        <v>199377</v>
      </c>
      <c r="Y156" s="46">
        <f>+VLOOKUP(G156,'CIRCLEK-MN'!D:J,7,0)</f>
        <v>199377</v>
      </c>
      <c r="Z156" s="46">
        <f>+Y156-X156</f>
        <v>0</v>
      </c>
    </row>
    <row r="157" spans="1:26" ht="25.5" x14ac:dyDescent="0.25">
      <c r="A157" s="8"/>
      <c r="B157" s="9" t="s">
        <v>37</v>
      </c>
      <c r="C157" s="9" t="s">
        <v>540</v>
      </c>
      <c r="D157" s="9" t="s">
        <v>541</v>
      </c>
      <c r="E157" s="9" t="s">
        <v>542</v>
      </c>
      <c r="F157" s="9" t="s">
        <v>505</v>
      </c>
      <c r="G157" s="2">
        <f>0+RIGHT(E157,8)</f>
        <v>56660</v>
      </c>
      <c r="H157" s="9" t="s">
        <v>505</v>
      </c>
      <c r="I157" s="9" t="s">
        <v>543</v>
      </c>
      <c r="J157" s="10" t="s">
        <v>43</v>
      </c>
      <c r="K157" s="11" t="s">
        <v>44</v>
      </c>
      <c r="L157" s="8"/>
      <c r="M157" s="8"/>
      <c r="N157" s="12">
        <v>199377</v>
      </c>
      <c r="O157" s="12">
        <v>199377</v>
      </c>
      <c r="P157" s="8"/>
      <c r="Q157" s="8"/>
      <c r="R157" s="8"/>
      <c r="S157" s="8"/>
      <c r="T157" s="8"/>
      <c r="U157" s="8"/>
      <c r="V157" s="12">
        <v>199377</v>
      </c>
      <c r="W157" s="21">
        <v>199377</v>
      </c>
      <c r="X157" s="23">
        <f>W157-U157</f>
        <v>199377</v>
      </c>
      <c r="Y157" s="46">
        <f>+VLOOKUP(G157,'CIRCLEK-MN'!D:J,7,0)</f>
        <v>199377</v>
      </c>
      <c r="Z157" s="46">
        <f>+Y157-X157</f>
        <v>0</v>
      </c>
    </row>
    <row r="158" spans="1:26" ht="25.5" x14ac:dyDescent="0.25">
      <c r="A158" s="8"/>
      <c r="B158" s="9" t="s">
        <v>37</v>
      </c>
      <c r="C158" s="9" t="s">
        <v>540</v>
      </c>
      <c r="D158" s="9" t="s">
        <v>544</v>
      </c>
      <c r="E158" s="9" t="s">
        <v>545</v>
      </c>
      <c r="F158" s="9" t="s">
        <v>505</v>
      </c>
      <c r="G158" s="2">
        <f>0+RIGHT(E158,8)</f>
        <v>56661</v>
      </c>
      <c r="H158" s="9" t="s">
        <v>505</v>
      </c>
      <c r="I158" s="9" t="s">
        <v>546</v>
      </c>
      <c r="J158" s="10" t="s">
        <v>43</v>
      </c>
      <c r="K158" s="11" t="s">
        <v>44</v>
      </c>
      <c r="L158" s="8"/>
      <c r="M158" s="8"/>
      <c r="N158" s="12">
        <v>249221</v>
      </c>
      <c r="O158" s="12">
        <v>249221</v>
      </c>
      <c r="P158" s="8"/>
      <c r="Q158" s="8"/>
      <c r="R158" s="8"/>
      <c r="S158" s="8"/>
      <c r="T158" s="8"/>
      <c r="U158" s="8"/>
      <c r="V158" s="12">
        <v>249221</v>
      </c>
      <c r="W158" s="21">
        <v>249221</v>
      </c>
      <c r="X158" s="23">
        <f>W158-U158</f>
        <v>249221</v>
      </c>
      <c r="Y158" s="46">
        <f>+VLOOKUP(G158,'CIRCLEK-MN'!D:J,7,0)</f>
        <v>249221</v>
      </c>
      <c r="Z158" s="46">
        <f>+Y158-X158</f>
        <v>0</v>
      </c>
    </row>
    <row r="159" spans="1:26" ht="25.5" x14ac:dyDescent="0.25">
      <c r="A159" s="8"/>
      <c r="B159" s="9" t="s">
        <v>37</v>
      </c>
      <c r="C159" s="9" t="s">
        <v>540</v>
      </c>
      <c r="D159" s="9" t="s">
        <v>547</v>
      </c>
      <c r="E159" s="9" t="s">
        <v>548</v>
      </c>
      <c r="F159" s="9" t="s">
        <v>518</v>
      </c>
      <c r="G159" s="2">
        <f>0+RIGHT(E159,8)</f>
        <v>56728</v>
      </c>
      <c r="H159" s="9" t="s">
        <v>518</v>
      </c>
      <c r="I159" s="9" t="s">
        <v>549</v>
      </c>
      <c r="J159" s="10" t="s">
        <v>43</v>
      </c>
      <c r="K159" s="11" t="s">
        <v>44</v>
      </c>
      <c r="L159" s="8"/>
      <c r="M159" s="8"/>
      <c r="N159" s="12">
        <v>199377</v>
      </c>
      <c r="O159" s="12">
        <v>199377</v>
      </c>
      <c r="P159" s="8"/>
      <c r="Q159" s="8"/>
      <c r="R159" s="8"/>
      <c r="S159" s="8"/>
      <c r="T159" s="8"/>
      <c r="U159" s="8"/>
      <c r="V159" s="12">
        <v>199377</v>
      </c>
      <c r="W159" s="21">
        <v>199377</v>
      </c>
      <c r="X159" s="23">
        <f>W159-U159</f>
        <v>199377</v>
      </c>
      <c r="Y159" s="46">
        <f>+VLOOKUP(G159,'CIRCLEK-MN'!D:J,7,0)</f>
        <v>199377</v>
      </c>
      <c r="Z159" s="46">
        <f>+Y159-X159</f>
        <v>0</v>
      </c>
    </row>
    <row r="160" spans="1:26" ht="25.5" x14ac:dyDescent="0.25">
      <c r="A160" s="8"/>
      <c r="B160" s="9" t="s">
        <v>37</v>
      </c>
      <c r="C160" s="9" t="s">
        <v>540</v>
      </c>
      <c r="D160" s="9" t="s">
        <v>550</v>
      </c>
      <c r="E160" s="9" t="s">
        <v>551</v>
      </c>
      <c r="F160" s="9" t="s">
        <v>518</v>
      </c>
      <c r="G160" s="2">
        <f>0+RIGHT(E160,8)</f>
        <v>56731</v>
      </c>
      <c r="H160" s="9" t="s">
        <v>518</v>
      </c>
      <c r="I160" s="9" t="s">
        <v>552</v>
      </c>
      <c r="J160" s="10" t="s">
        <v>43</v>
      </c>
      <c r="K160" s="11" t="s">
        <v>44</v>
      </c>
      <c r="L160" s="8"/>
      <c r="M160" s="8"/>
      <c r="N160" s="12">
        <v>249221</v>
      </c>
      <c r="O160" s="12">
        <v>249221</v>
      </c>
      <c r="P160" s="8"/>
      <c r="Q160" s="8"/>
      <c r="R160" s="8"/>
      <c r="S160" s="8"/>
      <c r="T160" s="8"/>
      <c r="U160" s="8"/>
      <c r="V160" s="12">
        <v>249221</v>
      </c>
      <c r="W160" s="21">
        <v>249221</v>
      </c>
      <c r="X160" s="23">
        <f>W160-U160</f>
        <v>249221</v>
      </c>
      <c r="Y160" s="46">
        <f>+VLOOKUP(G160,'CIRCLEK-MN'!D:J,7,0)</f>
        <v>249221</v>
      </c>
      <c r="Z160" s="46">
        <f>+Y160-X160</f>
        <v>0</v>
      </c>
    </row>
    <row r="161" spans="1:26" ht="25.5" x14ac:dyDescent="0.25">
      <c r="A161" s="8"/>
      <c r="B161" s="9" t="s">
        <v>37</v>
      </c>
      <c r="C161" s="9" t="s">
        <v>540</v>
      </c>
      <c r="D161" s="9" t="s">
        <v>553</v>
      </c>
      <c r="E161" s="9" t="s">
        <v>554</v>
      </c>
      <c r="F161" s="9" t="s">
        <v>518</v>
      </c>
      <c r="G161" s="2">
        <f>0+RIGHT(E161,8)</f>
        <v>57014</v>
      </c>
      <c r="H161" s="9" t="s">
        <v>518</v>
      </c>
      <c r="I161" s="9" t="s">
        <v>555</v>
      </c>
      <c r="J161" s="10" t="s">
        <v>43</v>
      </c>
      <c r="K161" s="11" t="s">
        <v>44</v>
      </c>
      <c r="L161" s="8"/>
      <c r="M161" s="8"/>
      <c r="N161" s="12">
        <v>199377</v>
      </c>
      <c r="O161" s="12">
        <v>199377</v>
      </c>
      <c r="P161" s="8"/>
      <c r="Q161" s="8"/>
      <c r="R161" s="8"/>
      <c r="S161" s="8"/>
      <c r="T161" s="8"/>
      <c r="U161" s="8"/>
      <c r="V161" s="12">
        <v>199377</v>
      </c>
      <c r="W161" s="21">
        <v>199377</v>
      </c>
      <c r="X161" s="23">
        <f>W161-U161</f>
        <v>199377</v>
      </c>
      <c r="Y161" s="46">
        <f>+VLOOKUP(G161,'CIRCLEK-MN'!D:J,7,0)</f>
        <v>199377</v>
      </c>
      <c r="Z161" s="46">
        <f>+Y161-X161</f>
        <v>0</v>
      </c>
    </row>
    <row r="162" spans="1:26" ht="25.5" x14ac:dyDescent="0.25">
      <c r="A162" s="8"/>
      <c r="B162" s="9" t="s">
        <v>37</v>
      </c>
      <c r="C162" s="9" t="s">
        <v>556</v>
      </c>
      <c r="D162" s="9" t="s">
        <v>557</v>
      </c>
      <c r="E162" s="9" t="s">
        <v>558</v>
      </c>
      <c r="F162" s="9" t="s">
        <v>518</v>
      </c>
      <c r="G162" s="2">
        <f>0+RIGHT(E162,8)</f>
        <v>56729</v>
      </c>
      <c r="H162" s="9" t="s">
        <v>518</v>
      </c>
      <c r="I162" s="9" t="s">
        <v>559</v>
      </c>
      <c r="J162" s="10" t="s">
        <v>43</v>
      </c>
      <c r="K162" s="11" t="s">
        <v>44</v>
      </c>
      <c r="L162" s="8"/>
      <c r="M162" s="8"/>
      <c r="N162" s="12">
        <v>249221</v>
      </c>
      <c r="O162" s="12">
        <v>249221</v>
      </c>
      <c r="P162" s="8"/>
      <c r="Q162" s="8"/>
      <c r="R162" s="8"/>
      <c r="S162" s="8"/>
      <c r="T162" s="8"/>
      <c r="U162" s="8"/>
      <c r="V162" s="12">
        <v>249221</v>
      </c>
      <c r="W162" s="21">
        <v>249221</v>
      </c>
      <c r="X162" s="23">
        <f>W162-U162</f>
        <v>249221</v>
      </c>
      <c r="Y162" s="46">
        <f>+VLOOKUP(G162,'CIRCLEK-MN'!D:J,7,0)</f>
        <v>249221</v>
      </c>
      <c r="Z162" s="46">
        <f>+Y162-X162</f>
        <v>0</v>
      </c>
    </row>
    <row r="163" spans="1:26" ht="25.5" x14ac:dyDescent="0.25">
      <c r="A163" s="8"/>
      <c r="B163" s="9" t="s">
        <v>37</v>
      </c>
      <c r="C163" s="9" t="s">
        <v>560</v>
      </c>
      <c r="D163" s="9" t="s">
        <v>561</v>
      </c>
      <c r="E163" s="9" t="s">
        <v>562</v>
      </c>
      <c r="F163" s="9" t="s">
        <v>505</v>
      </c>
      <c r="G163" s="2">
        <f>0+RIGHT(E163,8)</f>
        <v>56651</v>
      </c>
      <c r="H163" s="9" t="s">
        <v>505</v>
      </c>
      <c r="I163" s="9" t="s">
        <v>563</v>
      </c>
      <c r="J163" s="10" t="s">
        <v>43</v>
      </c>
      <c r="K163" s="11" t="s">
        <v>44</v>
      </c>
      <c r="L163" s="8"/>
      <c r="M163" s="8"/>
      <c r="N163" s="12">
        <v>199377</v>
      </c>
      <c r="O163" s="12">
        <v>199377</v>
      </c>
      <c r="P163" s="8"/>
      <c r="Q163" s="8"/>
      <c r="R163" s="8"/>
      <c r="S163" s="8"/>
      <c r="T163" s="8"/>
      <c r="U163" s="8"/>
      <c r="V163" s="12">
        <v>199377</v>
      </c>
      <c r="W163" s="21">
        <v>199377</v>
      </c>
      <c r="X163" s="23">
        <f>W163-U163</f>
        <v>199377</v>
      </c>
      <c r="Y163" s="46">
        <f>+VLOOKUP(G163,'CIRCLEK-MN'!D:J,7,0)</f>
        <v>199377</v>
      </c>
      <c r="Z163" s="46">
        <f>+Y163-X163</f>
        <v>0</v>
      </c>
    </row>
    <row r="164" spans="1:26" ht="25.5" x14ac:dyDescent="0.25">
      <c r="A164" s="8"/>
      <c r="B164" s="9" t="s">
        <v>37</v>
      </c>
      <c r="C164" s="9" t="s">
        <v>560</v>
      </c>
      <c r="D164" s="9" t="s">
        <v>564</v>
      </c>
      <c r="E164" s="9" t="s">
        <v>565</v>
      </c>
      <c r="F164" s="9" t="s">
        <v>518</v>
      </c>
      <c r="G164" s="2">
        <f>0+RIGHT(E164,8)</f>
        <v>56730</v>
      </c>
      <c r="H164" s="9" t="s">
        <v>518</v>
      </c>
      <c r="I164" s="9" t="s">
        <v>566</v>
      </c>
      <c r="J164" s="10" t="s">
        <v>43</v>
      </c>
      <c r="K164" s="11" t="s">
        <v>44</v>
      </c>
      <c r="L164" s="8"/>
      <c r="M164" s="8"/>
      <c r="N164" s="12">
        <v>249221</v>
      </c>
      <c r="O164" s="12">
        <v>249221</v>
      </c>
      <c r="P164" s="8"/>
      <c r="Q164" s="8"/>
      <c r="R164" s="8"/>
      <c r="S164" s="8"/>
      <c r="T164" s="8"/>
      <c r="U164" s="8"/>
      <c r="V164" s="12">
        <v>249221</v>
      </c>
      <c r="W164" s="21">
        <v>249221</v>
      </c>
      <c r="X164" s="23">
        <f>W164-U164</f>
        <v>249221</v>
      </c>
      <c r="Y164" s="46">
        <f>+VLOOKUP(G164,'CIRCLEK-MN'!D:J,7,0)</f>
        <v>249221</v>
      </c>
      <c r="Z164" s="46">
        <f>+Y164-X164</f>
        <v>0</v>
      </c>
    </row>
    <row r="165" spans="1:26" ht="25.5" x14ac:dyDescent="0.25">
      <c r="A165" s="8"/>
      <c r="B165" s="9" t="s">
        <v>37</v>
      </c>
      <c r="C165" s="9" t="s">
        <v>560</v>
      </c>
      <c r="D165" s="9" t="s">
        <v>567</v>
      </c>
      <c r="E165" s="9" t="s">
        <v>568</v>
      </c>
      <c r="F165" s="9" t="s">
        <v>518</v>
      </c>
      <c r="G165" s="2">
        <f>0+RIGHT(E165,8)</f>
        <v>56744</v>
      </c>
      <c r="H165" s="9" t="s">
        <v>518</v>
      </c>
      <c r="I165" s="9" t="s">
        <v>569</v>
      </c>
      <c r="J165" s="10" t="s">
        <v>43</v>
      </c>
      <c r="K165" s="11" t="s">
        <v>44</v>
      </c>
      <c r="L165" s="8"/>
      <c r="M165" s="8"/>
      <c r="N165" s="12">
        <v>249221</v>
      </c>
      <c r="O165" s="12">
        <v>249221</v>
      </c>
      <c r="P165" s="8"/>
      <c r="Q165" s="8"/>
      <c r="R165" s="8"/>
      <c r="S165" s="8"/>
      <c r="T165" s="8"/>
      <c r="U165" s="8"/>
      <c r="V165" s="12">
        <v>249221</v>
      </c>
      <c r="W165" s="21">
        <v>249221</v>
      </c>
      <c r="X165" s="23">
        <f>W165-U165</f>
        <v>249221</v>
      </c>
      <c r="Y165" s="46">
        <f>+VLOOKUP(G165,'CIRCLEK-MN'!D:J,7,0)</f>
        <v>249221</v>
      </c>
      <c r="Z165" s="46">
        <f>+Y165-X165</f>
        <v>0</v>
      </c>
    </row>
    <row r="166" spans="1:26" ht="25.5" x14ac:dyDescent="0.25">
      <c r="A166" s="8"/>
      <c r="B166" s="9" t="s">
        <v>37</v>
      </c>
      <c r="C166" s="9" t="s">
        <v>560</v>
      </c>
      <c r="D166" s="9" t="s">
        <v>570</v>
      </c>
      <c r="E166" s="9" t="s">
        <v>571</v>
      </c>
      <c r="F166" s="9" t="s">
        <v>518</v>
      </c>
      <c r="G166" s="2">
        <f>0+RIGHT(E166,8)</f>
        <v>57003</v>
      </c>
      <c r="H166" s="9" t="s">
        <v>518</v>
      </c>
      <c r="I166" s="9" t="s">
        <v>572</v>
      </c>
      <c r="J166" s="10" t="s">
        <v>43</v>
      </c>
      <c r="K166" s="11" t="s">
        <v>44</v>
      </c>
      <c r="L166" s="8"/>
      <c r="M166" s="8"/>
      <c r="N166" s="12">
        <v>249221</v>
      </c>
      <c r="O166" s="12">
        <v>249221</v>
      </c>
      <c r="P166" s="8"/>
      <c r="Q166" s="8"/>
      <c r="R166" s="8"/>
      <c r="S166" s="8"/>
      <c r="T166" s="8"/>
      <c r="U166" s="8"/>
      <c r="V166" s="12">
        <v>249221</v>
      </c>
      <c r="W166" s="21">
        <v>249221</v>
      </c>
      <c r="X166" s="23">
        <f>W166-U166</f>
        <v>249221</v>
      </c>
      <c r="Y166" s="46">
        <f>+VLOOKUP(G166,'CIRCLEK-MN'!D:J,7,0)</f>
        <v>249221</v>
      </c>
      <c r="Z166" s="46">
        <f>+Y166-X166</f>
        <v>0</v>
      </c>
    </row>
    <row r="167" spans="1:26" ht="25.5" x14ac:dyDescent="0.25">
      <c r="A167" s="8"/>
      <c r="B167" s="9" t="s">
        <v>37</v>
      </c>
      <c r="C167" s="9" t="s">
        <v>560</v>
      </c>
      <c r="D167" s="9" t="s">
        <v>573</v>
      </c>
      <c r="E167" s="9" t="s">
        <v>574</v>
      </c>
      <c r="F167" s="9" t="s">
        <v>556</v>
      </c>
      <c r="G167" s="2">
        <f>0+RIGHT(E167,8)</f>
        <v>57793</v>
      </c>
      <c r="H167" s="9" t="s">
        <v>556</v>
      </c>
      <c r="I167" s="9" t="s">
        <v>575</v>
      </c>
      <c r="J167" s="10" t="s">
        <v>43</v>
      </c>
      <c r="K167" s="11" t="s">
        <v>44</v>
      </c>
      <c r="L167" s="8"/>
      <c r="M167" s="8"/>
      <c r="N167" s="12">
        <v>199377</v>
      </c>
      <c r="O167" s="12">
        <v>199377</v>
      </c>
      <c r="P167" s="8"/>
      <c r="Q167" s="8"/>
      <c r="R167" s="8"/>
      <c r="S167" s="8"/>
      <c r="T167" s="8"/>
      <c r="U167" s="8"/>
      <c r="V167" s="12">
        <v>199377</v>
      </c>
      <c r="W167" s="21">
        <v>199377</v>
      </c>
      <c r="X167" s="23">
        <f>W167-U167</f>
        <v>199377</v>
      </c>
      <c r="Y167" s="46">
        <f>+VLOOKUP(G167,'CIRCLEK-MN'!D:J,7,0)</f>
        <v>199377</v>
      </c>
      <c r="Z167" s="46">
        <f>+Y167-X167</f>
        <v>0</v>
      </c>
    </row>
    <row r="168" spans="1:26" ht="25.5" x14ac:dyDescent="0.25">
      <c r="A168" s="8"/>
      <c r="B168" s="9" t="s">
        <v>37</v>
      </c>
      <c r="C168" s="9" t="s">
        <v>560</v>
      </c>
      <c r="D168" s="9" t="s">
        <v>576</v>
      </c>
      <c r="E168" s="9" t="s">
        <v>577</v>
      </c>
      <c r="F168" s="9" t="s">
        <v>556</v>
      </c>
      <c r="G168" s="2">
        <f>0+RIGHT(E168,8)</f>
        <v>57794</v>
      </c>
      <c r="H168" s="9" t="s">
        <v>556</v>
      </c>
      <c r="I168" s="9" t="s">
        <v>578</v>
      </c>
      <c r="J168" s="10" t="s">
        <v>43</v>
      </c>
      <c r="K168" s="11" t="s">
        <v>44</v>
      </c>
      <c r="L168" s="8"/>
      <c r="M168" s="8"/>
      <c r="N168" s="12">
        <v>199377</v>
      </c>
      <c r="O168" s="12">
        <v>199377</v>
      </c>
      <c r="P168" s="8"/>
      <c r="Q168" s="8"/>
      <c r="R168" s="8"/>
      <c r="S168" s="8"/>
      <c r="T168" s="8"/>
      <c r="U168" s="8"/>
      <c r="V168" s="12">
        <v>199377</v>
      </c>
      <c r="W168" s="21">
        <v>199377</v>
      </c>
      <c r="X168" s="23">
        <f>W168-U168</f>
        <v>199377</v>
      </c>
      <c r="Y168" s="46">
        <f>+VLOOKUP(G168,'CIRCLEK-MN'!D:J,7,0)</f>
        <v>199377</v>
      </c>
      <c r="Z168" s="46">
        <f>+Y168-X168</f>
        <v>0</v>
      </c>
    </row>
    <row r="169" spans="1:26" ht="25.5" x14ac:dyDescent="0.25">
      <c r="A169" s="8"/>
      <c r="B169" s="9" t="s">
        <v>37</v>
      </c>
      <c r="C169" s="9" t="s">
        <v>560</v>
      </c>
      <c r="D169" s="9" t="s">
        <v>579</v>
      </c>
      <c r="E169" s="9" t="s">
        <v>580</v>
      </c>
      <c r="F169" s="9" t="s">
        <v>556</v>
      </c>
      <c r="G169" s="2">
        <f>0+RIGHT(E169,8)</f>
        <v>57814</v>
      </c>
      <c r="H169" s="9" t="s">
        <v>556</v>
      </c>
      <c r="I169" s="9" t="s">
        <v>581</v>
      </c>
      <c r="J169" s="10" t="s">
        <v>43</v>
      </c>
      <c r="K169" s="11" t="s">
        <v>44</v>
      </c>
      <c r="L169" s="8"/>
      <c r="M169" s="8"/>
      <c r="N169" s="12">
        <v>249221</v>
      </c>
      <c r="O169" s="12">
        <v>249221</v>
      </c>
      <c r="P169" s="8"/>
      <c r="Q169" s="8"/>
      <c r="R169" s="8"/>
      <c r="S169" s="8"/>
      <c r="T169" s="8"/>
      <c r="U169" s="8"/>
      <c r="V169" s="12">
        <v>249221</v>
      </c>
      <c r="W169" s="21">
        <v>249221</v>
      </c>
      <c r="X169" s="23">
        <f>W169-U169</f>
        <v>249221</v>
      </c>
      <c r="Y169" s="46">
        <f>+VLOOKUP(G169,'CIRCLEK-MN'!D:J,7,0)</f>
        <v>249221</v>
      </c>
      <c r="Z169" s="46">
        <f>+Y169-X169</f>
        <v>0</v>
      </c>
    </row>
    <row r="170" spans="1:26" ht="25.5" x14ac:dyDescent="0.25">
      <c r="A170" s="8"/>
      <c r="B170" s="9" t="s">
        <v>37</v>
      </c>
      <c r="C170" s="9" t="s">
        <v>582</v>
      </c>
      <c r="D170" s="9" t="s">
        <v>583</v>
      </c>
      <c r="E170" s="9" t="s">
        <v>584</v>
      </c>
      <c r="F170" s="9" t="s">
        <v>560</v>
      </c>
      <c r="G170" s="2">
        <f>0+RIGHT(E170,8)</f>
        <v>57890</v>
      </c>
      <c r="H170" s="9" t="s">
        <v>560</v>
      </c>
      <c r="I170" s="9" t="s">
        <v>585</v>
      </c>
      <c r="J170" s="10" t="s">
        <v>43</v>
      </c>
      <c r="K170" s="11" t="s">
        <v>44</v>
      </c>
      <c r="L170" s="8"/>
      <c r="M170" s="8"/>
      <c r="N170" s="12">
        <v>199377</v>
      </c>
      <c r="O170" s="12">
        <v>199377</v>
      </c>
      <c r="P170" s="8"/>
      <c r="Q170" s="8"/>
      <c r="R170" s="8"/>
      <c r="S170" s="8"/>
      <c r="T170" s="8"/>
      <c r="U170" s="8"/>
      <c r="V170" s="12">
        <v>199377</v>
      </c>
      <c r="W170" s="21">
        <v>199377</v>
      </c>
      <c r="X170" s="23">
        <f>W170-U170</f>
        <v>199377</v>
      </c>
      <c r="Y170" s="46">
        <f>+VLOOKUP(G170,'CIRCLEK-MN'!D:J,7,0)</f>
        <v>199377</v>
      </c>
      <c r="Z170" s="46">
        <f>+Y170-X170</f>
        <v>0</v>
      </c>
    </row>
    <row r="171" spans="1:26" ht="25.5" x14ac:dyDescent="0.25">
      <c r="A171" s="8"/>
      <c r="B171" s="9" t="s">
        <v>37</v>
      </c>
      <c r="C171" s="9" t="s">
        <v>582</v>
      </c>
      <c r="D171" s="9" t="s">
        <v>586</v>
      </c>
      <c r="E171" s="9" t="s">
        <v>587</v>
      </c>
      <c r="F171" s="9" t="s">
        <v>560</v>
      </c>
      <c r="G171" s="2">
        <f>0+RIGHT(E171,8)</f>
        <v>57891</v>
      </c>
      <c r="H171" s="9" t="s">
        <v>560</v>
      </c>
      <c r="I171" s="9" t="s">
        <v>588</v>
      </c>
      <c r="J171" s="10" t="s">
        <v>43</v>
      </c>
      <c r="K171" s="11" t="s">
        <v>44</v>
      </c>
      <c r="L171" s="8"/>
      <c r="M171" s="8"/>
      <c r="N171" s="12">
        <v>498442</v>
      </c>
      <c r="O171" s="12">
        <v>498442</v>
      </c>
      <c r="P171" s="8"/>
      <c r="Q171" s="8"/>
      <c r="R171" s="8"/>
      <c r="S171" s="8"/>
      <c r="T171" s="8"/>
      <c r="U171" s="8"/>
      <c r="V171" s="12">
        <v>498442</v>
      </c>
      <c r="W171" s="21">
        <v>498442</v>
      </c>
      <c r="X171" s="23">
        <f>W171-U171</f>
        <v>498442</v>
      </c>
      <c r="Y171" s="46">
        <f>+VLOOKUP(G171,'CIRCLEK-MN'!D:J,7,0)</f>
        <v>498442</v>
      </c>
      <c r="Z171" s="46">
        <f>+Y171-X171</f>
        <v>0</v>
      </c>
    </row>
    <row r="172" spans="1:26" ht="25.5" x14ac:dyDescent="0.25">
      <c r="A172" s="8"/>
      <c r="B172" s="9" t="s">
        <v>37</v>
      </c>
      <c r="C172" s="9" t="s">
        <v>582</v>
      </c>
      <c r="D172" s="9" t="s">
        <v>589</v>
      </c>
      <c r="E172" s="9" t="s">
        <v>590</v>
      </c>
      <c r="F172" s="9" t="s">
        <v>560</v>
      </c>
      <c r="G172" s="2">
        <f>0+RIGHT(E172,8)</f>
        <v>57892</v>
      </c>
      <c r="H172" s="9" t="s">
        <v>560</v>
      </c>
      <c r="I172" s="9" t="s">
        <v>591</v>
      </c>
      <c r="J172" s="10" t="s">
        <v>43</v>
      </c>
      <c r="K172" s="11" t="s">
        <v>44</v>
      </c>
      <c r="L172" s="8"/>
      <c r="M172" s="8"/>
      <c r="N172" s="12">
        <v>199377</v>
      </c>
      <c r="O172" s="12">
        <v>199377</v>
      </c>
      <c r="P172" s="8"/>
      <c r="Q172" s="8"/>
      <c r="R172" s="8"/>
      <c r="S172" s="8"/>
      <c r="T172" s="8"/>
      <c r="U172" s="8"/>
      <c r="V172" s="12">
        <v>199377</v>
      </c>
      <c r="W172" s="21">
        <v>199377</v>
      </c>
      <c r="X172" s="23">
        <f>W172-U172</f>
        <v>199377</v>
      </c>
      <c r="Y172" s="46">
        <f>+VLOOKUP(G172,'CIRCLEK-MN'!D:J,7,0)</f>
        <v>199377</v>
      </c>
      <c r="Z172" s="46">
        <f>+Y172-X172</f>
        <v>0</v>
      </c>
    </row>
    <row r="173" spans="1:26" ht="25.5" x14ac:dyDescent="0.25">
      <c r="A173" s="8"/>
      <c r="B173" s="9" t="s">
        <v>37</v>
      </c>
      <c r="C173" s="9" t="s">
        <v>582</v>
      </c>
      <c r="D173" s="9" t="s">
        <v>592</v>
      </c>
      <c r="E173" s="9" t="s">
        <v>593</v>
      </c>
      <c r="F173" s="9" t="s">
        <v>560</v>
      </c>
      <c r="G173" s="2">
        <f>0+RIGHT(E173,8)</f>
        <v>57901</v>
      </c>
      <c r="H173" s="9" t="s">
        <v>560</v>
      </c>
      <c r="I173" s="9" t="s">
        <v>594</v>
      </c>
      <c r="J173" s="10" t="s">
        <v>43</v>
      </c>
      <c r="K173" s="11" t="s">
        <v>44</v>
      </c>
      <c r="L173" s="8"/>
      <c r="M173" s="8"/>
      <c r="N173" s="12">
        <v>373831</v>
      </c>
      <c r="O173" s="12">
        <v>373831</v>
      </c>
      <c r="P173" s="8"/>
      <c r="Q173" s="8"/>
      <c r="R173" s="8"/>
      <c r="S173" s="8"/>
      <c r="T173" s="8"/>
      <c r="U173" s="8"/>
      <c r="V173" s="12">
        <v>373831</v>
      </c>
      <c r="W173" s="21">
        <v>373831</v>
      </c>
      <c r="X173" s="23">
        <f>W173-U173</f>
        <v>373831</v>
      </c>
      <c r="Y173" s="46">
        <f>+VLOOKUP(G173,'CIRCLEK-MN'!D:J,7,0)</f>
        <v>373831</v>
      </c>
      <c r="Z173" s="46">
        <f>+Y173-X173</f>
        <v>0</v>
      </c>
    </row>
    <row r="174" spans="1:26" ht="25.5" x14ac:dyDescent="0.25">
      <c r="A174" s="8"/>
      <c r="B174" s="9" t="s">
        <v>37</v>
      </c>
      <c r="C174" s="9" t="s">
        <v>582</v>
      </c>
      <c r="D174" s="9" t="s">
        <v>595</v>
      </c>
      <c r="E174" s="9" t="s">
        <v>596</v>
      </c>
      <c r="F174" s="9" t="s">
        <v>560</v>
      </c>
      <c r="G174" s="2">
        <f>0+RIGHT(E174,8)</f>
        <v>57902</v>
      </c>
      <c r="H174" s="9" t="s">
        <v>560</v>
      </c>
      <c r="I174" s="9" t="s">
        <v>597</v>
      </c>
      <c r="J174" s="10" t="s">
        <v>43</v>
      </c>
      <c r="K174" s="11" t="s">
        <v>44</v>
      </c>
      <c r="L174" s="8"/>
      <c r="M174" s="8"/>
      <c r="N174" s="12">
        <v>199377</v>
      </c>
      <c r="O174" s="12">
        <v>199377</v>
      </c>
      <c r="P174" s="8"/>
      <c r="Q174" s="8"/>
      <c r="R174" s="8"/>
      <c r="S174" s="8"/>
      <c r="T174" s="8"/>
      <c r="U174" s="8"/>
      <c r="V174" s="12">
        <v>199377</v>
      </c>
      <c r="W174" s="21">
        <v>199377</v>
      </c>
      <c r="X174" s="23">
        <f>W174-U174</f>
        <v>199377</v>
      </c>
      <c r="Y174" s="46">
        <f>+VLOOKUP(G174,'CIRCLEK-MN'!D:J,7,0)</f>
        <v>199377</v>
      </c>
      <c r="Z174" s="46">
        <f>+Y174-X174</f>
        <v>0</v>
      </c>
    </row>
    <row r="175" spans="1:26" ht="25.5" x14ac:dyDescent="0.25">
      <c r="A175" s="8"/>
      <c r="B175" s="9" t="s">
        <v>37</v>
      </c>
      <c r="C175" s="9" t="s">
        <v>582</v>
      </c>
      <c r="D175" s="9" t="s">
        <v>598</v>
      </c>
      <c r="E175" s="9" t="s">
        <v>599</v>
      </c>
      <c r="F175" s="9" t="s">
        <v>560</v>
      </c>
      <c r="G175" s="2">
        <f>0+RIGHT(E175,8)</f>
        <v>57905</v>
      </c>
      <c r="H175" s="9" t="s">
        <v>560</v>
      </c>
      <c r="I175" s="9" t="s">
        <v>600</v>
      </c>
      <c r="J175" s="10" t="s">
        <v>43</v>
      </c>
      <c r="K175" s="11" t="s">
        <v>44</v>
      </c>
      <c r="L175" s="8"/>
      <c r="M175" s="8"/>
      <c r="N175" s="12">
        <v>199377</v>
      </c>
      <c r="O175" s="12">
        <v>199377</v>
      </c>
      <c r="P175" s="8"/>
      <c r="Q175" s="8"/>
      <c r="R175" s="8"/>
      <c r="S175" s="8"/>
      <c r="T175" s="8"/>
      <c r="U175" s="8"/>
      <c r="V175" s="12">
        <v>199377</v>
      </c>
      <c r="W175" s="21">
        <v>199377</v>
      </c>
      <c r="X175" s="23">
        <f>W175-U175</f>
        <v>199377</v>
      </c>
      <c r="Y175" s="46">
        <f>+VLOOKUP(G175,'CIRCLEK-MN'!D:J,7,0)</f>
        <v>199377</v>
      </c>
      <c r="Z175" s="46">
        <f>+Y175-X175</f>
        <v>0</v>
      </c>
    </row>
    <row r="176" spans="1:26" ht="25.5" x14ac:dyDescent="0.25">
      <c r="A176" s="8"/>
      <c r="B176" s="9" t="s">
        <v>37</v>
      </c>
      <c r="C176" s="9" t="s">
        <v>582</v>
      </c>
      <c r="D176" s="9" t="s">
        <v>601</v>
      </c>
      <c r="E176" s="9" t="s">
        <v>602</v>
      </c>
      <c r="F176" s="9" t="s">
        <v>560</v>
      </c>
      <c r="G176" s="2">
        <f>0+RIGHT(E176,8)</f>
        <v>57921</v>
      </c>
      <c r="H176" s="9" t="s">
        <v>582</v>
      </c>
      <c r="I176" s="9" t="s">
        <v>603</v>
      </c>
      <c r="J176" s="10" t="s">
        <v>43</v>
      </c>
      <c r="K176" s="11" t="s">
        <v>44</v>
      </c>
      <c r="L176" s="8"/>
      <c r="M176" s="8"/>
      <c r="N176" s="12">
        <v>199377</v>
      </c>
      <c r="O176" s="12">
        <v>199377</v>
      </c>
      <c r="P176" s="8"/>
      <c r="Q176" s="8"/>
      <c r="R176" s="8"/>
      <c r="S176" s="8"/>
      <c r="T176" s="8"/>
      <c r="U176" s="8"/>
      <c r="V176" s="12">
        <v>199377</v>
      </c>
      <c r="W176" s="21">
        <v>199377</v>
      </c>
      <c r="X176" s="23">
        <f>W176-U176</f>
        <v>199377</v>
      </c>
      <c r="Y176" s="46">
        <f>+VLOOKUP(G176,'CIRCLEK-MN'!D:J,7,0)</f>
        <v>199377</v>
      </c>
      <c r="Z176" s="46">
        <f>+Y176-X176</f>
        <v>0</v>
      </c>
    </row>
    <row r="177" spans="1:26" ht="25.5" x14ac:dyDescent="0.25">
      <c r="A177" s="8"/>
      <c r="B177" s="9" t="s">
        <v>37</v>
      </c>
      <c r="C177" s="9" t="s">
        <v>604</v>
      </c>
      <c r="D177" s="9" t="s">
        <v>605</v>
      </c>
      <c r="E177" s="9" t="s">
        <v>606</v>
      </c>
      <c r="F177" s="9" t="s">
        <v>505</v>
      </c>
      <c r="G177" s="2">
        <f>0+RIGHT(E177,8)</f>
        <v>56649</v>
      </c>
      <c r="H177" s="9" t="s">
        <v>505</v>
      </c>
      <c r="I177" s="9" t="s">
        <v>607</v>
      </c>
      <c r="J177" s="10" t="s">
        <v>43</v>
      </c>
      <c r="K177" s="11" t="s">
        <v>44</v>
      </c>
      <c r="L177" s="8"/>
      <c r="M177" s="8"/>
      <c r="N177" s="12">
        <v>249221</v>
      </c>
      <c r="O177" s="12">
        <v>249221</v>
      </c>
      <c r="P177" s="8"/>
      <c r="Q177" s="8"/>
      <c r="R177" s="8"/>
      <c r="S177" s="8"/>
      <c r="T177" s="8"/>
      <c r="U177" s="8"/>
      <c r="V177" s="12">
        <v>249221</v>
      </c>
      <c r="W177" s="21">
        <v>249221</v>
      </c>
      <c r="X177" s="23">
        <f>W177-U177</f>
        <v>249221</v>
      </c>
      <c r="Y177" s="46">
        <f>+VLOOKUP(G177,'CIRCLEK-MN'!D:J,7,0)</f>
        <v>249221</v>
      </c>
      <c r="Z177" s="46">
        <f>+Y177-X177</f>
        <v>0</v>
      </c>
    </row>
    <row r="178" spans="1:26" ht="25.5" x14ac:dyDescent="0.25">
      <c r="A178" s="8"/>
      <c r="B178" s="9" t="s">
        <v>37</v>
      </c>
      <c r="C178" s="9" t="s">
        <v>604</v>
      </c>
      <c r="D178" s="9" t="s">
        <v>608</v>
      </c>
      <c r="E178" s="9" t="s">
        <v>609</v>
      </c>
      <c r="F178" s="9" t="s">
        <v>560</v>
      </c>
      <c r="G178" s="2">
        <f>0+RIGHT(E178,8)</f>
        <v>57893</v>
      </c>
      <c r="H178" s="9" t="s">
        <v>560</v>
      </c>
      <c r="I178" s="9" t="s">
        <v>610</v>
      </c>
      <c r="J178" s="10" t="s">
        <v>43</v>
      </c>
      <c r="K178" s="11" t="s">
        <v>44</v>
      </c>
      <c r="L178" s="8"/>
      <c r="M178" s="8"/>
      <c r="N178" s="12">
        <v>199377</v>
      </c>
      <c r="O178" s="12">
        <v>199377</v>
      </c>
      <c r="P178" s="8"/>
      <c r="Q178" s="8"/>
      <c r="R178" s="8"/>
      <c r="S178" s="8"/>
      <c r="T178" s="8"/>
      <c r="U178" s="8"/>
      <c r="V178" s="12">
        <v>199377</v>
      </c>
      <c r="W178" s="21">
        <v>199377</v>
      </c>
      <c r="X178" s="23">
        <f>W178-U178</f>
        <v>199377</v>
      </c>
      <c r="Y178" s="46">
        <f>+VLOOKUP(G178,'CIRCLEK-MN'!D:J,7,0)</f>
        <v>199377</v>
      </c>
      <c r="Z178" s="46">
        <f>+Y178-X178</f>
        <v>0</v>
      </c>
    </row>
    <row r="179" spans="1:26" ht="25.5" x14ac:dyDescent="0.25">
      <c r="A179" s="8"/>
      <c r="B179" s="9" t="s">
        <v>37</v>
      </c>
      <c r="C179" s="9" t="s">
        <v>604</v>
      </c>
      <c r="D179" s="9" t="s">
        <v>611</v>
      </c>
      <c r="E179" s="9" t="s">
        <v>612</v>
      </c>
      <c r="F179" s="9" t="s">
        <v>560</v>
      </c>
      <c r="G179" s="2">
        <f>0+RIGHT(E179,8)</f>
        <v>57903</v>
      </c>
      <c r="H179" s="9" t="s">
        <v>560</v>
      </c>
      <c r="I179" s="9" t="s">
        <v>613</v>
      </c>
      <c r="J179" s="10" t="s">
        <v>43</v>
      </c>
      <c r="K179" s="11" t="s">
        <v>44</v>
      </c>
      <c r="L179" s="8"/>
      <c r="M179" s="8"/>
      <c r="N179" s="12">
        <v>249221</v>
      </c>
      <c r="O179" s="12">
        <v>249221</v>
      </c>
      <c r="P179" s="8"/>
      <c r="Q179" s="8"/>
      <c r="R179" s="8"/>
      <c r="S179" s="8"/>
      <c r="T179" s="8"/>
      <c r="U179" s="8"/>
      <c r="V179" s="12">
        <v>249221</v>
      </c>
      <c r="W179" s="21">
        <v>249221</v>
      </c>
      <c r="X179" s="23">
        <f>W179-U179</f>
        <v>249221</v>
      </c>
      <c r="Y179" s="46">
        <f>+VLOOKUP(G179,'CIRCLEK-MN'!D:J,7,0)</f>
        <v>249221</v>
      </c>
      <c r="Z179" s="46">
        <f>+Y179-X179</f>
        <v>0</v>
      </c>
    </row>
    <row r="180" spans="1:26" ht="25.5" x14ac:dyDescent="0.25">
      <c r="A180" s="8"/>
      <c r="B180" s="9" t="s">
        <v>37</v>
      </c>
      <c r="C180" s="9" t="s">
        <v>604</v>
      </c>
      <c r="D180" s="9" t="s">
        <v>614</v>
      </c>
      <c r="E180" s="9" t="s">
        <v>615</v>
      </c>
      <c r="F180" s="9" t="s">
        <v>560</v>
      </c>
      <c r="G180" s="2">
        <f>0+RIGHT(E180,8)</f>
        <v>57904</v>
      </c>
      <c r="H180" s="9" t="s">
        <v>582</v>
      </c>
      <c r="I180" s="9" t="s">
        <v>616</v>
      </c>
      <c r="J180" s="10" t="s">
        <v>43</v>
      </c>
      <c r="K180" s="11" t="s">
        <v>44</v>
      </c>
      <c r="L180" s="8"/>
      <c r="M180" s="8"/>
      <c r="N180" s="12">
        <v>249221</v>
      </c>
      <c r="O180" s="12">
        <v>249221</v>
      </c>
      <c r="P180" s="8"/>
      <c r="Q180" s="8"/>
      <c r="R180" s="8"/>
      <c r="S180" s="8"/>
      <c r="T180" s="8"/>
      <c r="U180" s="8"/>
      <c r="V180" s="12">
        <v>249221</v>
      </c>
      <c r="W180" s="21">
        <v>249221</v>
      </c>
      <c r="X180" s="23">
        <f>W180-U180</f>
        <v>249221</v>
      </c>
      <c r="Y180" s="46">
        <f>+VLOOKUP(G180,'CIRCLEK-MN'!D:J,7,0)</f>
        <v>249221</v>
      </c>
      <c r="Z180" s="46">
        <f>+Y180-X180</f>
        <v>0</v>
      </c>
    </row>
    <row r="181" spans="1:26" ht="25.5" x14ac:dyDescent="0.25">
      <c r="A181" s="8"/>
      <c r="B181" s="9" t="s">
        <v>37</v>
      </c>
      <c r="C181" s="9" t="s">
        <v>604</v>
      </c>
      <c r="D181" s="9" t="s">
        <v>617</v>
      </c>
      <c r="E181" s="9" t="s">
        <v>618</v>
      </c>
      <c r="F181" s="9" t="s">
        <v>582</v>
      </c>
      <c r="G181" s="2">
        <f>0+RIGHT(E181,8)</f>
        <v>57974</v>
      </c>
      <c r="H181" s="9" t="s">
        <v>582</v>
      </c>
      <c r="I181" s="9" t="s">
        <v>619</v>
      </c>
      <c r="J181" s="10" t="s">
        <v>43</v>
      </c>
      <c r="K181" s="11" t="s">
        <v>44</v>
      </c>
      <c r="L181" s="8"/>
      <c r="M181" s="8"/>
      <c r="N181" s="12">
        <v>199377</v>
      </c>
      <c r="O181" s="12">
        <v>199377</v>
      </c>
      <c r="P181" s="8"/>
      <c r="Q181" s="8"/>
      <c r="R181" s="8"/>
      <c r="S181" s="8"/>
      <c r="T181" s="8"/>
      <c r="U181" s="8"/>
      <c r="V181" s="12">
        <v>199377</v>
      </c>
      <c r="W181" s="21">
        <v>199377</v>
      </c>
      <c r="X181" s="23">
        <f>W181-U181</f>
        <v>199377</v>
      </c>
      <c r="Y181" s="46">
        <f>+VLOOKUP(G181,'CIRCLEK-MN'!D:J,7,0)</f>
        <v>199377</v>
      </c>
      <c r="Z181" s="46">
        <f>+Y181-X181</f>
        <v>0</v>
      </c>
    </row>
    <row r="182" spans="1:26" ht="25.5" x14ac:dyDescent="0.25">
      <c r="A182" s="8"/>
      <c r="B182" s="9" t="s">
        <v>37</v>
      </c>
      <c r="C182" s="9" t="s">
        <v>604</v>
      </c>
      <c r="D182" s="9" t="s">
        <v>620</v>
      </c>
      <c r="E182" s="9" t="s">
        <v>621</v>
      </c>
      <c r="F182" s="9" t="s">
        <v>582</v>
      </c>
      <c r="G182" s="2">
        <f>0+RIGHT(E182,8)</f>
        <v>57990</v>
      </c>
      <c r="H182" s="9" t="s">
        <v>582</v>
      </c>
      <c r="I182" s="9" t="s">
        <v>622</v>
      </c>
      <c r="J182" s="10" t="s">
        <v>43</v>
      </c>
      <c r="K182" s="11" t="s">
        <v>44</v>
      </c>
      <c r="L182" s="8"/>
      <c r="M182" s="8"/>
      <c r="N182" s="12">
        <v>199377</v>
      </c>
      <c r="O182" s="12">
        <v>199377</v>
      </c>
      <c r="P182" s="8"/>
      <c r="Q182" s="8"/>
      <c r="R182" s="8"/>
      <c r="S182" s="8"/>
      <c r="T182" s="8"/>
      <c r="U182" s="8"/>
      <c r="V182" s="12">
        <v>199377</v>
      </c>
      <c r="W182" s="21">
        <v>199377</v>
      </c>
      <c r="X182" s="23">
        <f>W182-U182</f>
        <v>199377</v>
      </c>
      <c r="Y182" s="46">
        <f>+VLOOKUP(G182,'CIRCLEK-MN'!D:J,7,0)</f>
        <v>199377</v>
      </c>
      <c r="Z182" s="46">
        <f>+Y182-X182</f>
        <v>0</v>
      </c>
    </row>
    <row r="183" spans="1:26" ht="25.5" x14ac:dyDescent="0.25">
      <c r="A183" s="8"/>
      <c r="B183" s="9" t="s">
        <v>37</v>
      </c>
      <c r="C183" s="9" t="s">
        <v>604</v>
      </c>
      <c r="D183" s="9" t="s">
        <v>623</v>
      </c>
      <c r="E183" s="9" t="s">
        <v>624</v>
      </c>
      <c r="F183" s="9" t="s">
        <v>582</v>
      </c>
      <c r="G183" s="2">
        <f>0+RIGHT(E183,8)</f>
        <v>57996</v>
      </c>
      <c r="H183" s="9" t="s">
        <v>582</v>
      </c>
      <c r="I183" s="9" t="s">
        <v>625</v>
      </c>
      <c r="J183" s="10" t="s">
        <v>43</v>
      </c>
      <c r="K183" s="11" t="s">
        <v>44</v>
      </c>
      <c r="L183" s="8"/>
      <c r="M183" s="8"/>
      <c r="N183" s="12">
        <v>199377</v>
      </c>
      <c r="O183" s="12">
        <v>199377</v>
      </c>
      <c r="P183" s="8"/>
      <c r="Q183" s="8"/>
      <c r="R183" s="8"/>
      <c r="S183" s="8"/>
      <c r="T183" s="8"/>
      <c r="U183" s="8"/>
      <c r="V183" s="12">
        <v>199377</v>
      </c>
      <c r="W183" s="21">
        <v>199377</v>
      </c>
      <c r="X183" s="23">
        <f>W183-U183</f>
        <v>199377</v>
      </c>
      <c r="Y183" s="46">
        <f>+VLOOKUP(G183,'CIRCLEK-MN'!D:J,7,0)</f>
        <v>199377</v>
      </c>
      <c r="Z183" s="46">
        <f>+Y183-X183</f>
        <v>0</v>
      </c>
    </row>
    <row r="184" spans="1:26" ht="25.5" x14ac:dyDescent="0.25">
      <c r="A184" s="8"/>
      <c r="B184" s="9" t="s">
        <v>37</v>
      </c>
      <c r="C184" s="9" t="s">
        <v>626</v>
      </c>
      <c r="D184" s="9" t="s">
        <v>627</v>
      </c>
      <c r="E184" s="9" t="s">
        <v>628</v>
      </c>
      <c r="F184" s="9" t="s">
        <v>582</v>
      </c>
      <c r="G184" s="2">
        <f>0+RIGHT(E184,8)</f>
        <v>57975</v>
      </c>
      <c r="H184" s="9" t="s">
        <v>582</v>
      </c>
      <c r="I184" s="9" t="s">
        <v>629</v>
      </c>
      <c r="J184" s="10" t="s">
        <v>43</v>
      </c>
      <c r="K184" s="11" t="s">
        <v>44</v>
      </c>
      <c r="L184" s="8"/>
      <c r="M184" s="8"/>
      <c r="N184" s="12">
        <v>249221</v>
      </c>
      <c r="O184" s="12">
        <v>249221</v>
      </c>
      <c r="P184" s="8"/>
      <c r="Q184" s="8"/>
      <c r="R184" s="8"/>
      <c r="S184" s="8"/>
      <c r="T184" s="8"/>
      <c r="U184" s="8"/>
      <c r="V184" s="12">
        <v>249221</v>
      </c>
      <c r="W184" s="21">
        <v>249221</v>
      </c>
      <c r="X184" s="23">
        <f>W184-U184</f>
        <v>249221</v>
      </c>
      <c r="Y184" s="46">
        <f>+VLOOKUP(G184,'CIRCLEK-MN'!D:J,7,0)</f>
        <v>249221</v>
      </c>
      <c r="Z184" s="46">
        <f>+Y184-X184</f>
        <v>0</v>
      </c>
    </row>
    <row r="185" spans="1:26" ht="25.5" x14ac:dyDescent="0.25">
      <c r="A185" s="8"/>
      <c r="B185" s="9" t="s">
        <v>37</v>
      </c>
      <c r="C185" s="9" t="s">
        <v>626</v>
      </c>
      <c r="D185" s="9" t="s">
        <v>630</v>
      </c>
      <c r="E185" s="9" t="s">
        <v>631</v>
      </c>
      <c r="F185" s="9" t="s">
        <v>604</v>
      </c>
      <c r="G185" s="2">
        <f>0+RIGHT(E185,8)</f>
        <v>58066</v>
      </c>
      <c r="H185" s="9" t="s">
        <v>604</v>
      </c>
      <c r="I185" s="9" t="s">
        <v>632</v>
      </c>
      <c r="J185" s="10" t="s">
        <v>43</v>
      </c>
      <c r="K185" s="11" t="s">
        <v>44</v>
      </c>
      <c r="L185" s="8"/>
      <c r="M185" s="8"/>
      <c r="N185" s="12">
        <v>249221</v>
      </c>
      <c r="O185" s="12">
        <v>249221</v>
      </c>
      <c r="P185" s="8"/>
      <c r="Q185" s="8"/>
      <c r="R185" s="8"/>
      <c r="S185" s="8"/>
      <c r="T185" s="8"/>
      <c r="U185" s="8"/>
      <c r="V185" s="12">
        <v>249221</v>
      </c>
      <c r="W185" s="21">
        <v>249221</v>
      </c>
      <c r="X185" s="23">
        <f>W185-U185</f>
        <v>249221</v>
      </c>
      <c r="Y185" s="46">
        <f>+VLOOKUP(G185,'CIRCLEK-MN'!D:J,7,0)</f>
        <v>249221</v>
      </c>
      <c r="Z185" s="46">
        <f>+Y185-X185</f>
        <v>0</v>
      </c>
    </row>
    <row r="186" spans="1:26" ht="25.5" x14ac:dyDescent="0.25">
      <c r="A186" s="8"/>
      <c r="B186" s="9" t="s">
        <v>37</v>
      </c>
      <c r="C186" s="9" t="s">
        <v>626</v>
      </c>
      <c r="D186" s="9" t="s">
        <v>633</v>
      </c>
      <c r="E186" s="9" t="s">
        <v>634</v>
      </c>
      <c r="F186" s="9" t="s">
        <v>604</v>
      </c>
      <c r="G186" s="2">
        <f>0+RIGHT(E186,8)</f>
        <v>58067</v>
      </c>
      <c r="H186" s="9" t="s">
        <v>604</v>
      </c>
      <c r="I186" s="9" t="s">
        <v>635</v>
      </c>
      <c r="J186" s="10" t="s">
        <v>43</v>
      </c>
      <c r="K186" s="11" t="s">
        <v>44</v>
      </c>
      <c r="L186" s="8"/>
      <c r="M186" s="8"/>
      <c r="N186" s="12">
        <v>199377</v>
      </c>
      <c r="O186" s="12">
        <v>199377</v>
      </c>
      <c r="P186" s="8"/>
      <c r="Q186" s="8"/>
      <c r="R186" s="8"/>
      <c r="S186" s="8"/>
      <c r="T186" s="8"/>
      <c r="U186" s="8"/>
      <c r="V186" s="12">
        <v>199377</v>
      </c>
      <c r="W186" s="21">
        <v>199377</v>
      </c>
      <c r="X186" s="23">
        <f>W186-U186</f>
        <v>199377</v>
      </c>
      <c r="Y186" s="46">
        <f>+VLOOKUP(G186,'CIRCLEK-MN'!D:J,7,0)</f>
        <v>199377</v>
      </c>
      <c r="Z186" s="46">
        <f>+Y186-X186</f>
        <v>0</v>
      </c>
    </row>
    <row r="187" spans="1:26" ht="25.5" x14ac:dyDescent="0.25">
      <c r="A187" s="8"/>
      <c r="B187" s="9" t="s">
        <v>37</v>
      </c>
      <c r="C187" s="9" t="s">
        <v>626</v>
      </c>
      <c r="D187" s="9" t="s">
        <v>636</v>
      </c>
      <c r="E187" s="9" t="s">
        <v>637</v>
      </c>
      <c r="F187" s="9" t="s">
        <v>604</v>
      </c>
      <c r="G187" s="2">
        <f>0+RIGHT(E187,8)</f>
        <v>58082</v>
      </c>
      <c r="H187" s="9" t="s">
        <v>604</v>
      </c>
      <c r="I187" s="9" t="s">
        <v>638</v>
      </c>
      <c r="J187" s="10" t="s">
        <v>43</v>
      </c>
      <c r="K187" s="11" t="s">
        <v>44</v>
      </c>
      <c r="L187" s="8"/>
      <c r="M187" s="8"/>
      <c r="N187" s="12">
        <v>373831</v>
      </c>
      <c r="O187" s="12">
        <v>373831</v>
      </c>
      <c r="P187" s="8"/>
      <c r="Q187" s="8"/>
      <c r="R187" s="8"/>
      <c r="S187" s="8"/>
      <c r="T187" s="8"/>
      <c r="U187" s="8"/>
      <c r="V187" s="12">
        <v>373831</v>
      </c>
      <c r="W187" s="21">
        <v>373831</v>
      </c>
      <c r="X187" s="23">
        <f>W187-U187</f>
        <v>373831</v>
      </c>
      <c r="Y187" s="46">
        <f>+VLOOKUP(G187,'CIRCLEK-MN'!D:J,7,0)</f>
        <v>373831</v>
      </c>
      <c r="Z187" s="46">
        <f>+Y187-X187</f>
        <v>0</v>
      </c>
    </row>
    <row r="188" spans="1:26" ht="25.5" x14ac:dyDescent="0.25">
      <c r="A188" s="8"/>
      <c r="B188" s="9" t="s">
        <v>37</v>
      </c>
      <c r="C188" s="9" t="s">
        <v>626</v>
      </c>
      <c r="D188" s="9" t="s">
        <v>639</v>
      </c>
      <c r="E188" s="9" t="s">
        <v>640</v>
      </c>
      <c r="F188" s="9" t="s">
        <v>604</v>
      </c>
      <c r="G188" s="2">
        <f>0+RIGHT(E188,8)</f>
        <v>58083</v>
      </c>
      <c r="H188" s="9" t="s">
        <v>604</v>
      </c>
      <c r="I188" s="9" t="s">
        <v>641</v>
      </c>
      <c r="J188" s="10" t="s">
        <v>43</v>
      </c>
      <c r="K188" s="11" t="s">
        <v>44</v>
      </c>
      <c r="L188" s="8"/>
      <c r="M188" s="8"/>
      <c r="N188" s="12">
        <v>199377</v>
      </c>
      <c r="O188" s="12">
        <v>199377</v>
      </c>
      <c r="P188" s="8"/>
      <c r="Q188" s="8"/>
      <c r="R188" s="8"/>
      <c r="S188" s="8"/>
      <c r="T188" s="8"/>
      <c r="U188" s="8"/>
      <c r="V188" s="12">
        <v>199377</v>
      </c>
      <c r="W188" s="21">
        <v>199377</v>
      </c>
      <c r="X188" s="23">
        <f>W188-U188</f>
        <v>199377</v>
      </c>
      <c r="Y188" s="46">
        <f>+VLOOKUP(G188,'CIRCLEK-MN'!D:J,7,0)</f>
        <v>199377</v>
      </c>
      <c r="Z188" s="46">
        <f>+Y188-X188</f>
        <v>0</v>
      </c>
    </row>
    <row r="189" spans="1:26" ht="25.5" x14ac:dyDescent="0.25">
      <c r="A189" s="8"/>
      <c r="B189" s="9" t="s">
        <v>37</v>
      </c>
      <c r="C189" s="9" t="s">
        <v>642</v>
      </c>
      <c r="D189" s="9" t="s">
        <v>643</v>
      </c>
      <c r="E189" s="9" t="s">
        <v>644</v>
      </c>
      <c r="F189" s="9" t="s">
        <v>582</v>
      </c>
      <c r="G189" s="2">
        <f>0+RIGHT(E189,8)</f>
        <v>58000</v>
      </c>
      <c r="H189" s="9" t="s">
        <v>582</v>
      </c>
      <c r="I189" s="9" t="s">
        <v>645</v>
      </c>
      <c r="J189" s="10" t="s">
        <v>43</v>
      </c>
      <c r="K189" s="11" t="s">
        <v>44</v>
      </c>
      <c r="L189" s="8"/>
      <c r="M189" s="8"/>
      <c r="N189" s="12">
        <v>199377</v>
      </c>
      <c r="O189" s="12">
        <v>199377</v>
      </c>
      <c r="P189" s="8"/>
      <c r="Q189" s="8"/>
      <c r="R189" s="8"/>
      <c r="S189" s="8"/>
      <c r="T189" s="8"/>
      <c r="U189" s="8"/>
      <c r="V189" s="12">
        <v>199377</v>
      </c>
      <c r="W189" s="21">
        <v>199377</v>
      </c>
      <c r="X189" s="23">
        <f>W189-U189</f>
        <v>199377</v>
      </c>
      <c r="Y189" s="46">
        <f>+VLOOKUP(G189,'CIRCLEK-MN'!D:J,7,0)</f>
        <v>199377</v>
      </c>
      <c r="Z189" s="46">
        <f>+Y189-X189</f>
        <v>0</v>
      </c>
    </row>
    <row r="190" spans="1:26" ht="25.5" x14ac:dyDescent="0.25">
      <c r="A190" s="8"/>
      <c r="B190" s="9" t="s">
        <v>37</v>
      </c>
      <c r="C190" s="9" t="s">
        <v>642</v>
      </c>
      <c r="D190" s="9" t="s">
        <v>646</v>
      </c>
      <c r="E190" s="9" t="s">
        <v>647</v>
      </c>
      <c r="F190" s="9" t="s">
        <v>626</v>
      </c>
      <c r="G190" s="2">
        <f>0+RIGHT(E190,8)</f>
        <v>58984</v>
      </c>
      <c r="H190" s="9" t="s">
        <v>626</v>
      </c>
      <c r="I190" s="9" t="s">
        <v>648</v>
      </c>
      <c r="J190" s="10" t="s">
        <v>43</v>
      </c>
      <c r="K190" s="11" t="s">
        <v>44</v>
      </c>
      <c r="L190" s="8"/>
      <c r="M190" s="8"/>
      <c r="N190" s="12">
        <v>299065</v>
      </c>
      <c r="O190" s="12">
        <v>299065</v>
      </c>
      <c r="P190" s="8"/>
      <c r="Q190" s="8"/>
      <c r="R190" s="8"/>
      <c r="S190" s="8"/>
      <c r="T190" s="8"/>
      <c r="U190" s="8"/>
      <c r="V190" s="12">
        <v>299065</v>
      </c>
      <c r="W190" s="21">
        <v>299065</v>
      </c>
      <c r="X190" s="23">
        <f>W190-U190</f>
        <v>299065</v>
      </c>
      <c r="Y190" s="46">
        <f>+VLOOKUP(G190,'CIRCLEK-MN'!D:J,7,0)</f>
        <v>299065</v>
      </c>
      <c r="Z190" s="46">
        <f>+Y190-X190</f>
        <v>0</v>
      </c>
    </row>
    <row r="191" spans="1:26" ht="25.5" x14ac:dyDescent="0.25">
      <c r="A191" s="8"/>
      <c r="B191" s="9" t="s">
        <v>37</v>
      </c>
      <c r="C191" s="9" t="s">
        <v>649</v>
      </c>
      <c r="D191" s="9" t="s">
        <v>650</v>
      </c>
      <c r="E191" s="9" t="s">
        <v>651</v>
      </c>
      <c r="F191" s="9" t="s">
        <v>626</v>
      </c>
      <c r="G191" s="2">
        <f>0+RIGHT(E191,8)</f>
        <v>58999</v>
      </c>
      <c r="H191" s="9" t="s">
        <v>626</v>
      </c>
      <c r="I191" s="9" t="s">
        <v>652</v>
      </c>
      <c r="J191" s="10" t="s">
        <v>43</v>
      </c>
      <c r="K191" s="11" t="s">
        <v>44</v>
      </c>
      <c r="L191" s="8"/>
      <c r="M191" s="8"/>
      <c r="N191" s="12">
        <v>249221</v>
      </c>
      <c r="O191" s="12">
        <v>249221</v>
      </c>
      <c r="P191" s="8"/>
      <c r="Q191" s="8"/>
      <c r="R191" s="8"/>
      <c r="S191" s="8"/>
      <c r="T191" s="8"/>
      <c r="U191" s="8"/>
      <c r="V191" s="12">
        <v>249221</v>
      </c>
      <c r="W191" s="21">
        <v>249221</v>
      </c>
      <c r="X191" s="23">
        <f>W191-U191</f>
        <v>249221</v>
      </c>
      <c r="Y191" s="46">
        <f>+VLOOKUP(G191,'CIRCLEK-MN'!D:J,7,0)</f>
        <v>249221</v>
      </c>
      <c r="Z191" s="46">
        <f>+Y191-X191</f>
        <v>0</v>
      </c>
    </row>
    <row r="192" spans="1:26" ht="25.5" x14ac:dyDescent="0.25">
      <c r="A192" s="8"/>
      <c r="B192" s="9" t="s">
        <v>37</v>
      </c>
      <c r="C192" s="9" t="s">
        <v>653</v>
      </c>
      <c r="D192" s="9" t="s">
        <v>654</v>
      </c>
      <c r="E192" s="9" t="s">
        <v>655</v>
      </c>
      <c r="F192" s="9" t="s">
        <v>626</v>
      </c>
      <c r="G192" s="2">
        <f>0+RIGHT(E192,8)</f>
        <v>59001</v>
      </c>
      <c r="H192" s="9" t="s">
        <v>626</v>
      </c>
      <c r="I192" s="9" t="s">
        <v>656</v>
      </c>
      <c r="J192" s="10" t="s">
        <v>43</v>
      </c>
      <c r="K192" s="11" t="s">
        <v>44</v>
      </c>
      <c r="L192" s="8"/>
      <c r="M192" s="8"/>
      <c r="N192" s="12">
        <v>249221</v>
      </c>
      <c r="O192" s="12">
        <v>249221</v>
      </c>
      <c r="P192" s="8"/>
      <c r="Q192" s="8"/>
      <c r="R192" s="8"/>
      <c r="S192" s="8"/>
      <c r="T192" s="8"/>
      <c r="U192" s="8"/>
      <c r="V192" s="12">
        <v>249221</v>
      </c>
      <c r="W192" s="21">
        <v>249221</v>
      </c>
      <c r="X192" s="23">
        <f>W192-U192</f>
        <v>249221</v>
      </c>
      <c r="Y192" s="46">
        <f>+VLOOKUP(G192,'CIRCLEK-MN'!D:J,7,0)</f>
        <v>249221</v>
      </c>
      <c r="Z192" s="46">
        <f>+Y192-X192</f>
        <v>0</v>
      </c>
    </row>
    <row r="193" spans="1:26" ht="25.5" x14ac:dyDescent="0.25">
      <c r="A193" s="8"/>
      <c r="B193" s="9" t="s">
        <v>37</v>
      </c>
      <c r="C193" s="9" t="s">
        <v>657</v>
      </c>
      <c r="D193" s="9" t="s">
        <v>658</v>
      </c>
      <c r="E193" s="9" t="s">
        <v>659</v>
      </c>
      <c r="F193" s="9" t="s">
        <v>283</v>
      </c>
      <c r="G193" s="2">
        <f>0+RIGHT(E193,8)</f>
        <v>52510</v>
      </c>
      <c r="H193" s="9" t="s">
        <v>657</v>
      </c>
      <c r="I193" s="9" t="s">
        <v>660</v>
      </c>
      <c r="J193" s="10" t="s">
        <v>43</v>
      </c>
      <c r="K193" s="11" t="s">
        <v>44</v>
      </c>
      <c r="L193" s="8"/>
      <c r="M193" s="8"/>
      <c r="N193" s="12">
        <v>199377</v>
      </c>
      <c r="O193" s="12">
        <v>199377</v>
      </c>
      <c r="P193" s="8"/>
      <c r="Q193" s="8"/>
      <c r="R193" s="8"/>
      <c r="S193" s="8"/>
      <c r="T193" s="8"/>
      <c r="U193" s="8"/>
      <c r="V193" s="12">
        <v>199377</v>
      </c>
      <c r="W193" s="21">
        <v>199377</v>
      </c>
      <c r="X193" s="23">
        <f>W193-U193</f>
        <v>199377</v>
      </c>
      <c r="Y193" s="46">
        <f>+VLOOKUP(G193,'CIRCLEK-MN'!D:J,7,0)</f>
        <v>199377</v>
      </c>
      <c r="Z193" s="46">
        <f>+Y193-X193</f>
        <v>0</v>
      </c>
    </row>
    <row r="194" spans="1:26" ht="25.5" x14ac:dyDescent="0.25">
      <c r="A194" s="8"/>
      <c r="B194" s="9" t="s">
        <v>37</v>
      </c>
      <c r="C194" s="9" t="s">
        <v>657</v>
      </c>
      <c r="D194" s="9" t="s">
        <v>661</v>
      </c>
      <c r="E194" s="9" t="s">
        <v>662</v>
      </c>
      <c r="F194" s="9" t="s">
        <v>283</v>
      </c>
      <c r="G194" s="2">
        <f>0+RIGHT(E194,8)</f>
        <v>52512</v>
      </c>
      <c r="H194" s="9" t="s">
        <v>657</v>
      </c>
      <c r="I194" s="9" t="s">
        <v>663</v>
      </c>
      <c r="J194" s="10" t="s">
        <v>43</v>
      </c>
      <c r="K194" s="11" t="s">
        <v>44</v>
      </c>
      <c r="L194" s="8"/>
      <c r="M194" s="8"/>
      <c r="N194" s="12">
        <v>199377</v>
      </c>
      <c r="O194" s="12">
        <v>199377</v>
      </c>
      <c r="P194" s="8"/>
      <c r="Q194" s="8"/>
      <c r="R194" s="8"/>
      <c r="S194" s="8"/>
      <c r="T194" s="8"/>
      <c r="U194" s="8"/>
      <c r="V194" s="12">
        <v>199377</v>
      </c>
      <c r="W194" s="21">
        <v>199377</v>
      </c>
      <c r="X194" s="23">
        <f>W194-U194</f>
        <v>199377</v>
      </c>
      <c r="Y194" s="46">
        <f>+VLOOKUP(G194,'CIRCLEK-MN'!D:J,7,0)</f>
        <v>199377</v>
      </c>
      <c r="Z194" s="46">
        <f>+Y194-X194</f>
        <v>0</v>
      </c>
    </row>
    <row r="195" spans="1:26" ht="25.5" x14ac:dyDescent="0.25">
      <c r="A195" s="8"/>
      <c r="B195" s="9" t="s">
        <v>37</v>
      </c>
      <c r="C195" s="9" t="s">
        <v>657</v>
      </c>
      <c r="D195" s="9" t="s">
        <v>664</v>
      </c>
      <c r="E195" s="9" t="s">
        <v>665</v>
      </c>
      <c r="F195" s="9" t="s">
        <v>657</v>
      </c>
      <c r="G195" s="2">
        <f>+VLOOKUP(E195,'[1]CIRCLEK-MN'!A$4171:D$4273,4,0)</f>
        <v>3095</v>
      </c>
      <c r="H195" s="9" t="s">
        <v>657</v>
      </c>
      <c r="I195" s="9" t="s">
        <v>666</v>
      </c>
      <c r="J195" s="10" t="s">
        <v>43</v>
      </c>
      <c r="K195" s="11" t="s">
        <v>44</v>
      </c>
      <c r="L195" s="12">
        <v>135296</v>
      </c>
      <c r="M195" s="12">
        <v>135296</v>
      </c>
      <c r="N195" s="8"/>
      <c r="O195" s="8"/>
      <c r="P195" s="8"/>
      <c r="Q195" s="8"/>
      <c r="R195" s="8"/>
      <c r="S195" s="8"/>
      <c r="T195" s="12">
        <v>135296</v>
      </c>
      <c r="U195" s="12">
        <v>135296</v>
      </c>
      <c r="V195" s="8"/>
      <c r="W195" s="22"/>
      <c r="X195" s="23">
        <f>W195-U195</f>
        <v>-135296</v>
      </c>
      <c r="Y195" s="46">
        <f>+VLOOKUP(G195,'CIRCLEK-MN'!D:J,7,0)</f>
        <v>-135296</v>
      </c>
      <c r="Z195" s="46">
        <f>+Y195-X195</f>
        <v>0</v>
      </c>
    </row>
    <row r="196" spans="1:26" ht="25.5" x14ac:dyDescent="0.25">
      <c r="A196" s="8"/>
      <c r="B196" s="9" t="s">
        <v>37</v>
      </c>
      <c r="C196" s="9" t="s">
        <v>657</v>
      </c>
      <c r="D196" s="9" t="s">
        <v>667</v>
      </c>
      <c r="E196" s="9" t="s">
        <v>668</v>
      </c>
      <c r="F196" s="9" t="s">
        <v>657</v>
      </c>
      <c r="G196" s="2">
        <f>+VLOOKUP(E196,'[1]CIRCLEK-MN'!A$4171:D$4273,4,0)</f>
        <v>3075</v>
      </c>
      <c r="H196" s="9" t="s">
        <v>657</v>
      </c>
      <c r="I196" s="9" t="s">
        <v>669</v>
      </c>
      <c r="J196" s="10" t="s">
        <v>43</v>
      </c>
      <c r="K196" s="11" t="s">
        <v>44</v>
      </c>
      <c r="L196" s="12">
        <v>24922</v>
      </c>
      <c r="M196" s="12">
        <v>24922</v>
      </c>
      <c r="N196" s="8"/>
      <c r="O196" s="8"/>
      <c r="P196" s="8"/>
      <c r="Q196" s="8"/>
      <c r="R196" s="8"/>
      <c r="S196" s="8"/>
      <c r="T196" s="12">
        <v>24922</v>
      </c>
      <c r="U196" s="12">
        <v>24922</v>
      </c>
      <c r="V196" s="8"/>
      <c r="W196" s="22"/>
      <c r="X196" s="23">
        <f>W196-U196</f>
        <v>-24922</v>
      </c>
      <c r="Y196" s="46">
        <f>+VLOOKUP(G196,'CIRCLEK-MN'!D:J,7,0)</f>
        <v>-24922</v>
      </c>
      <c r="Z196" s="46">
        <f>+Y196-X196</f>
        <v>0</v>
      </c>
    </row>
    <row r="197" spans="1:26" ht="25.5" x14ac:dyDescent="0.25">
      <c r="A197" s="8"/>
      <c r="B197" s="9" t="s">
        <v>37</v>
      </c>
      <c r="C197" s="9" t="s">
        <v>670</v>
      </c>
      <c r="D197" s="9" t="s">
        <v>671</v>
      </c>
      <c r="E197" s="9" t="s">
        <v>672</v>
      </c>
      <c r="F197" s="9" t="s">
        <v>657</v>
      </c>
      <c r="G197" s="2">
        <f>0+RIGHT(E197,8)</f>
        <v>59601</v>
      </c>
      <c r="H197" s="9" t="s">
        <v>657</v>
      </c>
      <c r="I197" s="9" t="s">
        <v>673</v>
      </c>
      <c r="J197" s="10" t="s">
        <v>43</v>
      </c>
      <c r="K197" s="11" t="s">
        <v>44</v>
      </c>
      <c r="L197" s="8"/>
      <c r="M197" s="8"/>
      <c r="N197" s="12">
        <v>249221</v>
      </c>
      <c r="O197" s="12">
        <v>249221</v>
      </c>
      <c r="P197" s="8"/>
      <c r="Q197" s="8"/>
      <c r="R197" s="8"/>
      <c r="S197" s="8"/>
      <c r="T197" s="8"/>
      <c r="U197" s="8"/>
      <c r="V197" s="12">
        <v>249221</v>
      </c>
      <c r="W197" s="21">
        <v>249221</v>
      </c>
      <c r="X197" s="23">
        <f>W197-U197</f>
        <v>249221</v>
      </c>
      <c r="Y197" s="46">
        <f>+VLOOKUP(G197,'CIRCLEK-MN'!D:J,7,0)</f>
        <v>249221</v>
      </c>
      <c r="Z197" s="46">
        <f>+Y197-X197</f>
        <v>0</v>
      </c>
    </row>
    <row r="198" spans="1:26" ht="25.5" x14ac:dyDescent="0.25">
      <c r="A198" s="8"/>
      <c r="B198" s="9" t="s">
        <v>37</v>
      </c>
      <c r="C198" s="9" t="s">
        <v>670</v>
      </c>
      <c r="D198" s="9" t="s">
        <v>674</v>
      </c>
      <c r="E198" s="9" t="s">
        <v>675</v>
      </c>
      <c r="F198" s="9" t="s">
        <v>657</v>
      </c>
      <c r="G198" s="2">
        <f>0+RIGHT(E198,8)</f>
        <v>59602</v>
      </c>
      <c r="H198" s="9" t="s">
        <v>657</v>
      </c>
      <c r="I198" s="9" t="s">
        <v>676</v>
      </c>
      <c r="J198" s="10" t="s">
        <v>43</v>
      </c>
      <c r="K198" s="11" t="s">
        <v>44</v>
      </c>
      <c r="L198" s="8"/>
      <c r="M198" s="8"/>
      <c r="N198" s="12">
        <v>249221</v>
      </c>
      <c r="O198" s="12">
        <v>249221</v>
      </c>
      <c r="P198" s="8"/>
      <c r="Q198" s="8"/>
      <c r="R198" s="8"/>
      <c r="S198" s="8"/>
      <c r="T198" s="8"/>
      <c r="U198" s="8"/>
      <c r="V198" s="12">
        <v>249221</v>
      </c>
      <c r="W198" s="21">
        <v>249221</v>
      </c>
      <c r="X198" s="23">
        <f>W198-U198</f>
        <v>249221</v>
      </c>
      <c r="Y198" s="46">
        <f>+VLOOKUP(G198,'CIRCLEK-MN'!D:J,7,0)</f>
        <v>249221</v>
      </c>
      <c r="Z198" s="46">
        <f>+Y198-X198</f>
        <v>0</v>
      </c>
    </row>
    <row r="199" spans="1:26" ht="25.5" x14ac:dyDescent="0.25">
      <c r="A199" s="8"/>
      <c r="B199" s="9" t="s">
        <v>37</v>
      </c>
      <c r="C199" s="9" t="s">
        <v>670</v>
      </c>
      <c r="D199" s="9" t="s">
        <v>677</v>
      </c>
      <c r="E199" s="9" t="s">
        <v>678</v>
      </c>
      <c r="F199" s="9" t="s">
        <v>657</v>
      </c>
      <c r="G199" s="2">
        <f>0+RIGHT(E199,8)</f>
        <v>59603</v>
      </c>
      <c r="H199" s="9" t="s">
        <v>657</v>
      </c>
      <c r="I199" s="9" t="s">
        <v>679</v>
      </c>
      <c r="J199" s="10" t="s">
        <v>43</v>
      </c>
      <c r="K199" s="11" t="s">
        <v>44</v>
      </c>
      <c r="L199" s="8"/>
      <c r="M199" s="8"/>
      <c r="N199" s="12">
        <v>199377</v>
      </c>
      <c r="O199" s="12">
        <v>199377</v>
      </c>
      <c r="P199" s="8"/>
      <c r="Q199" s="8"/>
      <c r="R199" s="8"/>
      <c r="S199" s="8"/>
      <c r="T199" s="8"/>
      <c r="U199" s="8"/>
      <c r="V199" s="12">
        <v>199377</v>
      </c>
      <c r="W199" s="21">
        <v>199377</v>
      </c>
      <c r="X199" s="23">
        <f>W199-U199</f>
        <v>199377</v>
      </c>
      <c r="Y199" s="46">
        <f>+VLOOKUP(G199,'CIRCLEK-MN'!D:J,7,0)</f>
        <v>199377</v>
      </c>
      <c r="Z199" s="46">
        <f>+Y199-X199</f>
        <v>0</v>
      </c>
    </row>
    <row r="200" spans="1:26" ht="25.5" x14ac:dyDescent="0.25">
      <c r="A200" s="8"/>
      <c r="B200" s="9" t="s">
        <v>37</v>
      </c>
      <c r="C200" s="9" t="s">
        <v>670</v>
      </c>
      <c r="D200" s="9" t="s">
        <v>680</v>
      </c>
      <c r="E200" s="9" t="s">
        <v>681</v>
      </c>
      <c r="F200" s="9" t="s">
        <v>657</v>
      </c>
      <c r="G200" s="2">
        <f>0+RIGHT(E200,8)</f>
        <v>59613</v>
      </c>
      <c r="H200" s="9" t="s">
        <v>657</v>
      </c>
      <c r="I200" s="9" t="s">
        <v>682</v>
      </c>
      <c r="J200" s="10" t="s">
        <v>43</v>
      </c>
      <c r="K200" s="11" t="s">
        <v>44</v>
      </c>
      <c r="L200" s="8"/>
      <c r="M200" s="8"/>
      <c r="N200" s="12">
        <v>199377</v>
      </c>
      <c r="O200" s="12">
        <v>199377</v>
      </c>
      <c r="P200" s="8"/>
      <c r="Q200" s="8"/>
      <c r="R200" s="8"/>
      <c r="S200" s="8"/>
      <c r="T200" s="8"/>
      <c r="U200" s="8"/>
      <c r="V200" s="12">
        <v>199377</v>
      </c>
      <c r="W200" s="21">
        <v>199377</v>
      </c>
      <c r="X200" s="23">
        <f>W200-U200</f>
        <v>199377</v>
      </c>
      <c r="Y200" s="46">
        <f>+VLOOKUP(G200,'CIRCLEK-MN'!D:J,7,0)</f>
        <v>199377</v>
      </c>
      <c r="Z200" s="46">
        <f>+Y200-X200</f>
        <v>0</v>
      </c>
    </row>
    <row r="201" spans="1:26" ht="25.5" x14ac:dyDescent="0.25">
      <c r="A201" s="8"/>
      <c r="B201" s="9" t="s">
        <v>37</v>
      </c>
      <c r="C201" s="9" t="s">
        <v>670</v>
      </c>
      <c r="D201" s="9" t="s">
        <v>683</v>
      </c>
      <c r="E201" s="9" t="s">
        <v>684</v>
      </c>
      <c r="F201" s="9" t="s">
        <v>657</v>
      </c>
      <c r="G201" s="2">
        <f>0+RIGHT(E201,8)</f>
        <v>59614</v>
      </c>
      <c r="H201" s="9" t="s">
        <v>657</v>
      </c>
      <c r="I201" s="9" t="s">
        <v>685</v>
      </c>
      <c r="J201" s="10" t="s">
        <v>43</v>
      </c>
      <c r="K201" s="11" t="s">
        <v>44</v>
      </c>
      <c r="L201" s="8"/>
      <c r="M201" s="8"/>
      <c r="N201" s="12">
        <v>249221</v>
      </c>
      <c r="O201" s="12">
        <v>249221</v>
      </c>
      <c r="P201" s="8"/>
      <c r="Q201" s="8"/>
      <c r="R201" s="8"/>
      <c r="S201" s="8"/>
      <c r="T201" s="8"/>
      <c r="U201" s="8"/>
      <c r="V201" s="12">
        <v>249221</v>
      </c>
      <c r="W201" s="21">
        <v>249221</v>
      </c>
      <c r="X201" s="23">
        <f>W201-U201</f>
        <v>249221</v>
      </c>
      <c r="Y201" s="46">
        <f>+VLOOKUP(G201,'CIRCLEK-MN'!D:J,7,0)</f>
        <v>249221</v>
      </c>
      <c r="Z201" s="46">
        <f>+Y201-X201</f>
        <v>0</v>
      </c>
    </row>
    <row r="202" spans="1:26" ht="25.5" x14ac:dyDescent="0.25">
      <c r="A202" s="8"/>
      <c r="B202" s="9" t="s">
        <v>37</v>
      </c>
      <c r="C202" s="9" t="s">
        <v>670</v>
      </c>
      <c r="D202" s="9" t="s">
        <v>686</v>
      </c>
      <c r="E202" s="9" t="s">
        <v>687</v>
      </c>
      <c r="F202" s="9" t="s">
        <v>657</v>
      </c>
      <c r="G202" s="2">
        <f>0+RIGHT(E202,8)</f>
        <v>59615</v>
      </c>
      <c r="H202" s="9" t="s">
        <v>657</v>
      </c>
      <c r="I202" s="9" t="s">
        <v>688</v>
      </c>
      <c r="J202" s="10" t="s">
        <v>43</v>
      </c>
      <c r="K202" s="11" t="s">
        <v>44</v>
      </c>
      <c r="L202" s="8"/>
      <c r="M202" s="8"/>
      <c r="N202" s="12">
        <v>249221</v>
      </c>
      <c r="O202" s="12">
        <v>249221</v>
      </c>
      <c r="P202" s="8"/>
      <c r="Q202" s="8"/>
      <c r="R202" s="8"/>
      <c r="S202" s="8"/>
      <c r="T202" s="8"/>
      <c r="U202" s="8"/>
      <c r="V202" s="12">
        <v>249221</v>
      </c>
      <c r="W202" s="21">
        <v>249221</v>
      </c>
      <c r="X202" s="23">
        <f>W202-U202</f>
        <v>249221</v>
      </c>
      <c r="Y202" s="46">
        <f>+VLOOKUP(G202,'CIRCLEK-MN'!D:J,7,0)</f>
        <v>249221</v>
      </c>
      <c r="Z202" s="46">
        <f>+Y202-X202</f>
        <v>0</v>
      </c>
    </row>
    <row r="203" spans="1:26" ht="25.5" x14ac:dyDescent="0.25">
      <c r="A203" s="8"/>
      <c r="B203" s="9" t="s">
        <v>37</v>
      </c>
      <c r="C203" s="9" t="s">
        <v>670</v>
      </c>
      <c r="D203" s="9" t="s">
        <v>689</v>
      </c>
      <c r="E203" s="9" t="s">
        <v>690</v>
      </c>
      <c r="F203" s="9" t="s">
        <v>657</v>
      </c>
      <c r="G203" s="2">
        <f>0+RIGHT(E203,8)</f>
        <v>59632</v>
      </c>
      <c r="H203" s="9" t="s">
        <v>657</v>
      </c>
      <c r="I203" s="9" t="s">
        <v>691</v>
      </c>
      <c r="J203" s="10" t="s">
        <v>43</v>
      </c>
      <c r="K203" s="11" t="s">
        <v>44</v>
      </c>
      <c r="L203" s="8"/>
      <c r="M203" s="8"/>
      <c r="N203" s="12">
        <v>199377</v>
      </c>
      <c r="O203" s="12">
        <v>199377</v>
      </c>
      <c r="P203" s="8"/>
      <c r="Q203" s="8"/>
      <c r="R203" s="8"/>
      <c r="S203" s="8"/>
      <c r="T203" s="8"/>
      <c r="U203" s="8"/>
      <c r="V203" s="12">
        <v>199377</v>
      </c>
      <c r="W203" s="21">
        <v>199377</v>
      </c>
      <c r="X203" s="23">
        <f>W203-U203</f>
        <v>199377</v>
      </c>
      <c r="Y203" s="46">
        <f>+VLOOKUP(G203,'CIRCLEK-MN'!D:J,7,0)</f>
        <v>199377</v>
      </c>
      <c r="Z203" s="46">
        <f>+Y203-X203</f>
        <v>0</v>
      </c>
    </row>
    <row r="204" spans="1:26" ht="25.5" x14ac:dyDescent="0.25">
      <c r="A204" s="8"/>
      <c r="B204" s="9" t="s">
        <v>37</v>
      </c>
      <c r="C204" s="9" t="s">
        <v>670</v>
      </c>
      <c r="D204" s="9" t="s">
        <v>692</v>
      </c>
      <c r="E204" s="9" t="s">
        <v>693</v>
      </c>
      <c r="F204" s="9" t="s">
        <v>657</v>
      </c>
      <c r="G204" s="2">
        <f>0+RIGHT(E204,8)</f>
        <v>59634</v>
      </c>
      <c r="H204" s="9" t="s">
        <v>657</v>
      </c>
      <c r="I204" s="9" t="s">
        <v>694</v>
      </c>
      <c r="J204" s="10" t="s">
        <v>43</v>
      </c>
      <c r="K204" s="11" t="s">
        <v>44</v>
      </c>
      <c r="L204" s="8"/>
      <c r="M204" s="8"/>
      <c r="N204" s="12">
        <v>249221</v>
      </c>
      <c r="O204" s="12">
        <v>249221</v>
      </c>
      <c r="P204" s="8"/>
      <c r="Q204" s="8"/>
      <c r="R204" s="8"/>
      <c r="S204" s="8"/>
      <c r="T204" s="8"/>
      <c r="U204" s="8"/>
      <c r="V204" s="12">
        <v>249221</v>
      </c>
      <c r="W204" s="21">
        <v>249221</v>
      </c>
      <c r="X204" s="23">
        <f>W204-U204</f>
        <v>249221</v>
      </c>
      <c r="Y204" s="46">
        <f>+VLOOKUP(G204,'CIRCLEK-MN'!D:J,7,0)</f>
        <v>249221</v>
      </c>
      <c r="Z204" s="46">
        <f>+Y204-X204</f>
        <v>0</v>
      </c>
    </row>
    <row r="205" spans="1:26" ht="25.5" x14ac:dyDescent="0.25">
      <c r="A205" s="8"/>
      <c r="B205" s="9" t="s">
        <v>37</v>
      </c>
      <c r="C205" s="9" t="s">
        <v>670</v>
      </c>
      <c r="D205" s="9" t="s">
        <v>695</v>
      </c>
      <c r="E205" s="9" t="s">
        <v>696</v>
      </c>
      <c r="F205" s="9" t="s">
        <v>657</v>
      </c>
      <c r="G205" s="2">
        <f>0+RIGHT(E205,8)</f>
        <v>59635</v>
      </c>
      <c r="H205" s="9" t="s">
        <v>657</v>
      </c>
      <c r="I205" s="9" t="s">
        <v>697</v>
      </c>
      <c r="J205" s="10" t="s">
        <v>43</v>
      </c>
      <c r="K205" s="11" t="s">
        <v>44</v>
      </c>
      <c r="L205" s="8"/>
      <c r="M205" s="8"/>
      <c r="N205" s="12">
        <v>249221</v>
      </c>
      <c r="O205" s="12">
        <v>249221</v>
      </c>
      <c r="P205" s="8"/>
      <c r="Q205" s="8"/>
      <c r="R205" s="8"/>
      <c r="S205" s="8"/>
      <c r="T205" s="8"/>
      <c r="U205" s="8"/>
      <c r="V205" s="12">
        <v>249221</v>
      </c>
      <c r="W205" s="21">
        <v>249221</v>
      </c>
      <c r="X205" s="23">
        <f>W205-U205</f>
        <v>249221</v>
      </c>
      <c r="Y205" s="46">
        <f>+VLOOKUP(G205,'CIRCLEK-MN'!D:J,7,0)</f>
        <v>249221</v>
      </c>
      <c r="Z205" s="46">
        <f>+Y205-X205</f>
        <v>0</v>
      </c>
    </row>
    <row r="206" spans="1:26" ht="25.5" x14ac:dyDescent="0.25">
      <c r="A206" s="8"/>
      <c r="B206" s="9" t="s">
        <v>37</v>
      </c>
      <c r="C206" s="9" t="s">
        <v>698</v>
      </c>
      <c r="D206" s="9" t="s">
        <v>699</v>
      </c>
      <c r="E206" s="9" t="s">
        <v>700</v>
      </c>
      <c r="F206" s="9" t="s">
        <v>657</v>
      </c>
      <c r="G206" s="2">
        <f>0+RIGHT(E206,8)</f>
        <v>59604</v>
      </c>
      <c r="H206" s="9" t="s">
        <v>657</v>
      </c>
      <c r="I206" s="9" t="s">
        <v>701</v>
      </c>
      <c r="J206" s="10" t="s">
        <v>43</v>
      </c>
      <c r="K206" s="11" t="s">
        <v>44</v>
      </c>
      <c r="L206" s="8"/>
      <c r="M206" s="8"/>
      <c r="N206" s="12">
        <v>199377</v>
      </c>
      <c r="O206" s="12">
        <v>199377</v>
      </c>
      <c r="P206" s="8"/>
      <c r="Q206" s="8"/>
      <c r="R206" s="8"/>
      <c r="S206" s="8"/>
      <c r="T206" s="8"/>
      <c r="U206" s="8"/>
      <c r="V206" s="12">
        <v>199377</v>
      </c>
      <c r="W206" s="21">
        <v>199377</v>
      </c>
      <c r="X206" s="23">
        <f>W206-U206</f>
        <v>199377</v>
      </c>
      <c r="Y206" s="46">
        <f>+VLOOKUP(G206,'CIRCLEK-MN'!D:J,7,0)</f>
        <v>199377</v>
      </c>
      <c r="Z206" s="46">
        <f>+Y206-X206</f>
        <v>0</v>
      </c>
    </row>
    <row r="207" spans="1:26" ht="25.5" x14ac:dyDescent="0.25">
      <c r="A207" s="8"/>
      <c r="B207" s="9" t="s">
        <v>37</v>
      </c>
      <c r="C207" s="9" t="s">
        <v>698</v>
      </c>
      <c r="D207" s="9" t="s">
        <v>702</v>
      </c>
      <c r="E207" s="9" t="s">
        <v>703</v>
      </c>
      <c r="F207" s="9" t="s">
        <v>670</v>
      </c>
      <c r="G207" s="2">
        <f>0+RIGHT(E207,8)</f>
        <v>59706</v>
      </c>
      <c r="H207" s="9" t="s">
        <v>670</v>
      </c>
      <c r="I207" s="9" t="s">
        <v>704</v>
      </c>
      <c r="J207" s="10" t="s">
        <v>43</v>
      </c>
      <c r="K207" s="11" t="s">
        <v>44</v>
      </c>
      <c r="L207" s="8"/>
      <c r="M207" s="8"/>
      <c r="N207" s="12">
        <v>249221</v>
      </c>
      <c r="O207" s="12">
        <v>249221</v>
      </c>
      <c r="P207" s="8"/>
      <c r="Q207" s="8"/>
      <c r="R207" s="8"/>
      <c r="S207" s="8"/>
      <c r="T207" s="8"/>
      <c r="U207" s="8"/>
      <c r="V207" s="12">
        <v>249221</v>
      </c>
      <c r="W207" s="21">
        <v>249221</v>
      </c>
      <c r="X207" s="23">
        <f>W207-U207</f>
        <v>249221</v>
      </c>
      <c r="Y207" s="46">
        <f>+VLOOKUP(G207,'CIRCLEK-MN'!D:J,7,0)</f>
        <v>249221</v>
      </c>
      <c r="Z207" s="46">
        <f>+Y207-X207</f>
        <v>0</v>
      </c>
    </row>
    <row r="208" spans="1:26" ht="25.5" x14ac:dyDescent="0.25">
      <c r="A208" s="8"/>
      <c r="B208" s="9" t="s">
        <v>37</v>
      </c>
      <c r="C208" s="9" t="s">
        <v>698</v>
      </c>
      <c r="D208" s="9" t="s">
        <v>705</v>
      </c>
      <c r="E208" s="9" t="s">
        <v>706</v>
      </c>
      <c r="F208" s="9" t="s">
        <v>670</v>
      </c>
      <c r="G208" s="2">
        <f>0+RIGHT(E208,8)</f>
        <v>59741</v>
      </c>
      <c r="H208" s="9" t="s">
        <v>670</v>
      </c>
      <c r="I208" s="9" t="s">
        <v>707</v>
      </c>
      <c r="J208" s="10" t="s">
        <v>43</v>
      </c>
      <c r="K208" s="11" t="s">
        <v>44</v>
      </c>
      <c r="L208" s="8"/>
      <c r="M208" s="8"/>
      <c r="N208" s="12">
        <v>249221</v>
      </c>
      <c r="O208" s="12">
        <v>249221</v>
      </c>
      <c r="P208" s="8"/>
      <c r="Q208" s="8"/>
      <c r="R208" s="8"/>
      <c r="S208" s="8"/>
      <c r="T208" s="8"/>
      <c r="U208" s="8"/>
      <c r="V208" s="12">
        <v>249221</v>
      </c>
      <c r="W208" s="21">
        <v>249221</v>
      </c>
      <c r="X208" s="23">
        <f>W208-U208</f>
        <v>249221</v>
      </c>
      <c r="Y208" s="46">
        <f>+VLOOKUP(G208,'CIRCLEK-MN'!D:J,7,0)</f>
        <v>249221</v>
      </c>
      <c r="Z208" s="46">
        <f>+Y208-X208</f>
        <v>0</v>
      </c>
    </row>
    <row r="209" spans="1:26" ht="25.5" x14ac:dyDescent="0.25">
      <c r="A209" s="8"/>
      <c r="B209" s="9" t="s">
        <v>37</v>
      </c>
      <c r="C209" s="9" t="s">
        <v>708</v>
      </c>
      <c r="D209" s="9" t="s">
        <v>709</v>
      </c>
      <c r="E209" s="9" t="s">
        <v>710</v>
      </c>
      <c r="F209" s="9" t="s">
        <v>642</v>
      </c>
      <c r="G209" s="2">
        <f>0+RIGHT(E209,8)</f>
        <v>59426</v>
      </c>
      <c r="H209" s="9" t="s">
        <v>642</v>
      </c>
      <c r="I209" s="9" t="s">
        <v>711</v>
      </c>
      <c r="J209" s="10" t="s">
        <v>43</v>
      </c>
      <c r="K209" s="11" t="s">
        <v>44</v>
      </c>
      <c r="L209" s="8"/>
      <c r="M209" s="8"/>
      <c r="N209" s="12">
        <v>199377</v>
      </c>
      <c r="O209" s="12">
        <v>199377</v>
      </c>
      <c r="P209" s="8"/>
      <c r="Q209" s="8"/>
      <c r="R209" s="8"/>
      <c r="S209" s="8"/>
      <c r="T209" s="8"/>
      <c r="U209" s="8"/>
      <c r="V209" s="12">
        <v>199377</v>
      </c>
      <c r="W209" s="21">
        <v>199377</v>
      </c>
      <c r="X209" s="23">
        <f>W209-U209</f>
        <v>199377</v>
      </c>
      <c r="Y209" s="46">
        <f>+VLOOKUP(G209,'CIRCLEK-MN'!D:J,7,0)</f>
        <v>199377</v>
      </c>
      <c r="Z209" s="46">
        <f>+Y209-X209</f>
        <v>0</v>
      </c>
    </row>
    <row r="210" spans="1:26" ht="25.5" x14ac:dyDescent="0.25">
      <c r="A210" s="8"/>
      <c r="B210" s="9" t="s">
        <v>37</v>
      </c>
      <c r="C210" s="9" t="s">
        <v>708</v>
      </c>
      <c r="D210" s="9" t="s">
        <v>712</v>
      </c>
      <c r="E210" s="9" t="s">
        <v>713</v>
      </c>
      <c r="F210" s="9" t="s">
        <v>642</v>
      </c>
      <c r="G210" s="2">
        <f>0+RIGHT(E210,8)</f>
        <v>59442</v>
      </c>
      <c r="H210" s="9" t="s">
        <v>642</v>
      </c>
      <c r="I210" s="9" t="s">
        <v>714</v>
      </c>
      <c r="J210" s="10" t="s">
        <v>43</v>
      </c>
      <c r="K210" s="11" t="s">
        <v>44</v>
      </c>
      <c r="L210" s="8"/>
      <c r="M210" s="8"/>
      <c r="N210" s="12">
        <v>249221</v>
      </c>
      <c r="O210" s="12">
        <v>249221</v>
      </c>
      <c r="P210" s="8"/>
      <c r="Q210" s="8"/>
      <c r="R210" s="8"/>
      <c r="S210" s="8"/>
      <c r="T210" s="8"/>
      <c r="U210" s="8"/>
      <c r="V210" s="12">
        <v>249221</v>
      </c>
      <c r="W210" s="21">
        <v>249221</v>
      </c>
      <c r="X210" s="23">
        <f>W210-U210</f>
        <v>249221</v>
      </c>
      <c r="Y210" s="46">
        <f>+VLOOKUP(G210,'CIRCLEK-MN'!D:J,7,0)</f>
        <v>249221</v>
      </c>
      <c r="Z210" s="46">
        <f>+Y210-X210</f>
        <v>0</v>
      </c>
    </row>
    <row r="211" spans="1:26" ht="25.5" x14ac:dyDescent="0.25">
      <c r="A211" s="8"/>
      <c r="B211" s="9" t="s">
        <v>37</v>
      </c>
      <c r="C211" s="9" t="s">
        <v>708</v>
      </c>
      <c r="D211" s="9" t="s">
        <v>715</v>
      </c>
      <c r="E211" s="9" t="s">
        <v>716</v>
      </c>
      <c r="F211" s="9" t="s">
        <v>653</v>
      </c>
      <c r="G211" s="2">
        <f>0+RIGHT(E211,8)</f>
        <v>59483</v>
      </c>
      <c r="H211" s="9" t="s">
        <v>653</v>
      </c>
      <c r="I211" s="9" t="s">
        <v>717</v>
      </c>
      <c r="J211" s="10" t="s">
        <v>43</v>
      </c>
      <c r="K211" s="11" t="s">
        <v>310</v>
      </c>
      <c r="L211" s="8"/>
      <c r="M211" s="8"/>
      <c r="N211" s="12">
        <v>1345792</v>
      </c>
      <c r="O211" s="12">
        <v>1345792</v>
      </c>
      <c r="P211" s="8"/>
      <c r="Q211" s="8"/>
      <c r="R211" s="8"/>
      <c r="S211" s="8"/>
      <c r="T211" s="8"/>
      <c r="U211" s="8"/>
      <c r="V211" s="12">
        <v>1345792</v>
      </c>
      <c r="W211" s="21">
        <v>1345792</v>
      </c>
      <c r="X211" s="23">
        <f>W211-U211</f>
        <v>1345792</v>
      </c>
      <c r="Y211" s="46">
        <f>+VLOOKUP(G211,'CIRCLEK-MN'!D:J,7,0)</f>
        <v>1345792</v>
      </c>
      <c r="Z211" s="46">
        <f>+Y211-X211</f>
        <v>0</v>
      </c>
    </row>
    <row r="212" spans="1:26" ht="25.5" x14ac:dyDescent="0.25">
      <c r="A212" s="8"/>
      <c r="B212" s="9" t="s">
        <v>37</v>
      </c>
      <c r="C212" s="9" t="s">
        <v>708</v>
      </c>
      <c r="D212" s="9" t="s">
        <v>718</v>
      </c>
      <c r="E212" s="9" t="s">
        <v>719</v>
      </c>
      <c r="F212" s="9" t="s">
        <v>653</v>
      </c>
      <c r="G212" s="2">
        <f>0+RIGHT(E212,8)</f>
        <v>59498</v>
      </c>
      <c r="H212" s="9" t="s">
        <v>653</v>
      </c>
      <c r="I212" s="9" t="s">
        <v>720</v>
      </c>
      <c r="J212" s="10" t="s">
        <v>43</v>
      </c>
      <c r="K212" s="11" t="s">
        <v>44</v>
      </c>
      <c r="L212" s="8"/>
      <c r="M212" s="8"/>
      <c r="N212" s="12">
        <v>249221</v>
      </c>
      <c r="O212" s="12">
        <v>249221</v>
      </c>
      <c r="P212" s="8"/>
      <c r="Q212" s="8"/>
      <c r="R212" s="8"/>
      <c r="S212" s="8"/>
      <c r="T212" s="8"/>
      <c r="U212" s="8"/>
      <c r="V212" s="12">
        <v>249221</v>
      </c>
      <c r="W212" s="21">
        <v>249221</v>
      </c>
      <c r="X212" s="23">
        <f>W212-U212</f>
        <v>249221</v>
      </c>
      <c r="Y212" s="46">
        <f>+VLOOKUP(G212,'CIRCLEK-MN'!D:J,7,0)</f>
        <v>249221</v>
      </c>
      <c r="Z212" s="46">
        <f>+Y212-X212</f>
        <v>0</v>
      </c>
    </row>
    <row r="213" spans="1:26" ht="25.5" x14ac:dyDescent="0.25">
      <c r="A213" s="8"/>
      <c r="B213" s="9" t="s">
        <v>37</v>
      </c>
      <c r="C213" s="9" t="s">
        <v>708</v>
      </c>
      <c r="D213" s="9" t="s">
        <v>721</v>
      </c>
      <c r="E213" s="9" t="s">
        <v>722</v>
      </c>
      <c r="F213" s="9" t="s">
        <v>653</v>
      </c>
      <c r="G213" s="2">
        <f>0+RIGHT(E213,8)</f>
        <v>59499</v>
      </c>
      <c r="H213" s="9" t="s">
        <v>653</v>
      </c>
      <c r="I213" s="9" t="s">
        <v>723</v>
      </c>
      <c r="J213" s="10" t="s">
        <v>43</v>
      </c>
      <c r="K213" s="11" t="s">
        <v>44</v>
      </c>
      <c r="L213" s="8"/>
      <c r="M213" s="8"/>
      <c r="N213" s="12">
        <v>199377</v>
      </c>
      <c r="O213" s="12">
        <v>199377</v>
      </c>
      <c r="P213" s="8"/>
      <c r="Q213" s="8"/>
      <c r="R213" s="8"/>
      <c r="S213" s="8"/>
      <c r="T213" s="8"/>
      <c r="U213" s="8"/>
      <c r="V213" s="12">
        <v>199377</v>
      </c>
      <c r="W213" s="21">
        <v>199377</v>
      </c>
      <c r="X213" s="23">
        <f>W213-U213</f>
        <v>199377</v>
      </c>
      <c r="Y213" s="46">
        <f>+VLOOKUP(G213,'CIRCLEK-MN'!D:J,7,0)</f>
        <v>199377</v>
      </c>
      <c r="Z213" s="46">
        <f>+Y213-X213</f>
        <v>0</v>
      </c>
    </row>
    <row r="214" spans="1:26" ht="25.5" x14ac:dyDescent="0.25">
      <c r="A214" s="8"/>
      <c r="B214" s="9" t="s">
        <v>37</v>
      </c>
      <c r="C214" s="9" t="s">
        <v>708</v>
      </c>
      <c r="D214" s="9" t="s">
        <v>724</v>
      </c>
      <c r="E214" s="9" t="s">
        <v>725</v>
      </c>
      <c r="F214" s="9" t="s">
        <v>670</v>
      </c>
      <c r="G214" s="2">
        <f>0+RIGHT(E214,8)</f>
        <v>59715</v>
      </c>
      <c r="H214" s="9" t="s">
        <v>670</v>
      </c>
      <c r="I214" s="9" t="s">
        <v>726</v>
      </c>
      <c r="J214" s="10" t="s">
        <v>43</v>
      </c>
      <c r="K214" s="11" t="s">
        <v>310</v>
      </c>
      <c r="L214" s="8"/>
      <c r="M214" s="8"/>
      <c r="N214" s="12">
        <v>1246104</v>
      </c>
      <c r="O214" s="12">
        <v>1246104</v>
      </c>
      <c r="P214" s="8"/>
      <c r="Q214" s="8"/>
      <c r="R214" s="8"/>
      <c r="S214" s="8"/>
      <c r="T214" s="8"/>
      <c r="U214" s="8"/>
      <c r="V214" s="12">
        <v>1246104</v>
      </c>
      <c r="W214" s="21">
        <v>1246104</v>
      </c>
      <c r="X214" s="23">
        <f>W214-U214</f>
        <v>1246104</v>
      </c>
      <c r="Y214" s="46">
        <f>+VLOOKUP(G214,'CIRCLEK-MN'!D:J,7,0)</f>
        <v>1246104</v>
      </c>
      <c r="Z214" s="46">
        <f>+Y214-X214</f>
        <v>0</v>
      </c>
    </row>
    <row r="215" spans="1:26" ht="25.5" x14ac:dyDescent="0.25">
      <c r="A215" s="8"/>
      <c r="B215" s="9" t="s">
        <v>37</v>
      </c>
      <c r="C215" s="9" t="s">
        <v>708</v>
      </c>
      <c r="D215" s="9" t="s">
        <v>727</v>
      </c>
      <c r="E215" s="9" t="s">
        <v>728</v>
      </c>
      <c r="F215" s="9" t="s">
        <v>698</v>
      </c>
      <c r="G215" s="2">
        <f>0+RIGHT(E215,8)</f>
        <v>59790</v>
      </c>
      <c r="H215" s="9" t="s">
        <v>698</v>
      </c>
      <c r="I215" s="9" t="s">
        <v>729</v>
      </c>
      <c r="J215" s="10" t="s">
        <v>43</v>
      </c>
      <c r="K215" s="11" t="s">
        <v>44</v>
      </c>
      <c r="L215" s="8"/>
      <c r="M215" s="8"/>
      <c r="N215" s="12">
        <v>199377</v>
      </c>
      <c r="O215" s="12">
        <v>199377</v>
      </c>
      <c r="P215" s="8"/>
      <c r="Q215" s="8"/>
      <c r="R215" s="8"/>
      <c r="S215" s="8"/>
      <c r="T215" s="8"/>
      <c r="U215" s="8"/>
      <c r="V215" s="12">
        <v>199377</v>
      </c>
      <c r="W215" s="21">
        <v>199377</v>
      </c>
      <c r="X215" s="23">
        <f>W215-U215</f>
        <v>199377</v>
      </c>
      <c r="Y215" s="46">
        <f>+VLOOKUP(G215,'CIRCLEK-MN'!D:J,7,0)</f>
        <v>199377</v>
      </c>
      <c r="Z215" s="46">
        <f>+Y215-X215</f>
        <v>0</v>
      </c>
    </row>
    <row r="216" spans="1:26" ht="25.5" x14ac:dyDescent="0.25">
      <c r="A216" s="8"/>
      <c r="B216" s="9" t="s">
        <v>37</v>
      </c>
      <c r="C216" s="9" t="s">
        <v>708</v>
      </c>
      <c r="D216" s="9" t="s">
        <v>730</v>
      </c>
      <c r="E216" s="9" t="s">
        <v>731</v>
      </c>
      <c r="F216" s="9" t="s">
        <v>698</v>
      </c>
      <c r="G216" s="2">
        <f>0+RIGHT(E216,8)</f>
        <v>59791</v>
      </c>
      <c r="H216" s="9" t="s">
        <v>698</v>
      </c>
      <c r="I216" s="9" t="s">
        <v>732</v>
      </c>
      <c r="J216" s="10" t="s">
        <v>43</v>
      </c>
      <c r="K216" s="11" t="s">
        <v>44</v>
      </c>
      <c r="L216" s="8"/>
      <c r="M216" s="8"/>
      <c r="N216" s="12">
        <v>199377</v>
      </c>
      <c r="O216" s="12">
        <v>199377</v>
      </c>
      <c r="P216" s="8"/>
      <c r="Q216" s="8"/>
      <c r="R216" s="8"/>
      <c r="S216" s="8"/>
      <c r="T216" s="8"/>
      <c r="U216" s="8"/>
      <c r="V216" s="12">
        <v>199377</v>
      </c>
      <c r="W216" s="21">
        <v>199377</v>
      </c>
      <c r="X216" s="23">
        <f>W216-U216</f>
        <v>199377</v>
      </c>
      <c r="Y216" s="46">
        <f>+VLOOKUP(G216,'CIRCLEK-MN'!D:J,7,0)</f>
        <v>199377</v>
      </c>
      <c r="Z216" s="46">
        <f>+Y216-X216</f>
        <v>0</v>
      </c>
    </row>
    <row r="217" spans="1:26" ht="25.5" x14ac:dyDescent="0.25">
      <c r="A217" s="8"/>
      <c r="B217" s="9" t="s">
        <v>37</v>
      </c>
      <c r="C217" s="9" t="s">
        <v>733</v>
      </c>
      <c r="D217" s="9" t="s">
        <v>734</v>
      </c>
      <c r="E217" s="9" t="s">
        <v>735</v>
      </c>
      <c r="F217" s="9" t="s">
        <v>501</v>
      </c>
      <c r="G217" s="2">
        <f>0+RIGHT(E217,8)</f>
        <v>56565</v>
      </c>
      <c r="H217" s="9" t="s">
        <v>501</v>
      </c>
      <c r="I217" s="9" t="s">
        <v>736</v>
      </c>
      <c r="J217" s="10" t="s">
        <v>43</v>
      </c>
      <c r="K217" s="11" t="s">
        <v>44</v>
      </c>
      <c r="L217" s="8"/>
      <c r="M217" s="8"/>
      <c r="N217" s="12">
        <v>199377</v>
      </c>
      <c r="O217" s="12">
        <v>199377</v>
      </c>
      <c r="P217" s="8"/>
      <c r="Q217" s="8"/>
      <c r="R217" s="8"/>
      <c r="S217" s="8"/>
      <c r="T217" s="8"/>
      <c r="U217" s="8"/>
      <c r="V217" s="12">
        <v>199377</v>
      </c>
      <c r="W217" s="21">
        <v>199377</v>
      </c>
      <c r="X217" s="23">
        <f>W217-U217</f>
        <v>199377</v>
      </c>
      <c r="Y217" s="46">
        <f>+VLOOKUP(G217,'CIRCLEK-MN'!D:J,7,0)</f>
        <v>199377</v>
      </c>
      <c r="Z217" s="46">
        <f>+Y217-X217</f>
        <v>0</v>
      </c>
    </row>
    <row r="218" spans="1:26" ht="25.5" x14ac:dyDescent="0.25">
      <c r="A218" s="8"/>
      <c r="B218" s="9" t="s">
        <v>37</v>
      </c>
      <c r="C218" s="9" t="s">
        <v>733</v>
      </c>
      <c r="D218" s="9" t="s">
        <v>737</v>
      </c>
      <c r="E218" s="9" t="s">
        <v>738</v>
      </c>
      <c r="F218" s="9" t="s">
        <v>653</v>
      </c>
      <c r="G218" s="2">
        <f>0+RIGHT(E218,8)</f>
        <v>59512</v>
      </c>
      <c r="H218" s="9" t="s">
        <v>653</v>
      </c>
      <c r="I218" s="9" t="s">
        <v>739</v>
      </c>
      <c r="J218" s="10" t="s">
        <v>43</v>
      </c>
      <c r="K218" s="11" t="s">
        <v>44</v>
      </c>
      <c r="L218" s="8"/>
      <c r="M218" s="8"/>
      <c r="N218" s="12">
        <v>199377</v>
      </c>
      <c r="O218" s="12">
        <v>199377</v>
      </c>
      <c r="P218" s="8"/>
      <c r="Q218" s="8"/>
      <c r="R218" s="8"/>
      <c r="S218" s="8"/>
      <c r="T218" s="8"/>
      <c r="U218" s="8"/>
      <c r="V218" s="12">
        <v>199377</v>
      </c>
      <c r="W218" s="21">
        <v>199377</v>
      </c>
      <c r="X218" s="23">
        <f>W218-U218</f>
        <v>199377</v>
      </c>
      <c r="Y218" s="46">
        <f>+VLOOKUP(G218,'CIRCLEK-MN'!D:J,7,0)</f>
        <v>199377</v>
      </c>
      <c r="Z218" s="46">
        <f>+Y218-X218</f>
        <v>0</v>
      </c>
    </row>
    <row r="219" spans="1:26" ht="25.5" x14ac:dyDescent="0.25">
      <c r="A219" s="8"/>
      <c r="B219" s="9" t="s">
        <v>37</v>
      </c>
      <c r="C219" s="9" t="s">
        <v>733</v>
      </c>
      <c r="D219" s="9" t="s">
        <v>740</v>
      </c>
      <c r="E219" s="9" t="s">
        <v>741</v>
      </c>
      <c r="F219" s="9" t="s">
        <v>698</v>
      </c>
      <c r="G219" s="2">
        <f>0+RIGHT(E219,8)</f>
        <v>59792</v>
      </c>
      <c r="H219" s="9" t="s">
        <v>698</v>
      </c>
      <c r="I219" s="9" t="s">
        <v>742</v>
      </c>
      <c r="J219" s="10" t="s">
        <v>43</v>
      </c>
      <c r="K219" s="11" t="s">
        <v>44</v>
      </c>
      <c r="L219" s="8"/>
      <c r="M219" s="8"/>
      <c r="N219" s="12">
        <v>299065</v>
      </c>
      <c r="O219" s="12">
        <v>299065</v>
      </c>
      <c r="P219" s="8"/>
      <c r="Q219" s="8"/>
      <c r="R219" s="8"/>
      <c r="S219" s="8"/>
      <c r="T219" s="8"/>
      <c r="U219" s="8"/>
      <c r="V219" s="12">
        <v>299065</v>
      </c>
      <c r="W219" s="21">
        <v>299065</v>
      </c>
      <c r="X219" s="23">
        <f>W219-U219</f>
        <v>299065</v>
      </c>
      <c r="Y219" s="46">
        <f>+VLOOKUP(G219,'CIRCLEK-MN'!D:J,7,0)</f>
        <v>299065</v>
      </c>
      <c r="Z219" s="46">
        <f>+Y219-X219</f>
        <v>0</v>
      </c>
    </row>
    <row r="220" spans="1:26" ht="25.5" x14ac:dyDescent="0.25">
      <c r="A220" s="8"/>
      <c r="B220" s="9" t="s">
        <v>37</v>
      </c>
      <c r="C220" s="9" t="s">
        <v>733</v>
      </c>
      <c r="D220" s="9" t="s">
        <v>743</v>
      </c>
      <c r="E220" s="9" t="s">
        <v>744</v>
      </c>
      <c r="F220" s="9" t="s">
        <v>698</v>
      </c>
      <c r="G220" s="2">
        <f>0+RIGHT(E220,8)</f>
        <v>59801</v>
      </c>
      <c r="H220" s="9" t="s">
        <v>698</v>
      </c>
      <c r="I220" s="9" t="s">
        <v>745</v>
      </c>
      <c r="J220" s="10" t="s">
        <v>43</v>
      </c>
      <c r="K220" s="11" t="s">
        <v>44</v>
      </c>
      <c r="L220" s="8"/>
      <c r="M220" s="8"/>
      <c r="N220" s="12">
        <v>249221</v>
      </c>
      <c r="O220" s="12">
        <v>249221</v>
      </c>
      <c r="P220" s="8"/>
      <c r="Q220" s="8"/>
      <c r="R220" s="8"/>
      <c r="S220" s="8"/>
      <c r="T220" s="8"/>
      <c r="U220" s="8"/>
      <c r="V220" s="12">
        <v>249221</v>
      </c>
      <c r="W220" s="21">
        <v>249221</v>
      </c>
      <c r="X220" s="23">
        <f>W220-U220</f>
        <v>249221</v>
      </c>
      <c r="Y220" s="46">
        <f>+VLOOKUP(G220,'CIRCLEK-MN'!D:J,7,0)</f>
        <v>249221</v>
      </c>
      <c r="Z220" s="46">
        <f>+Y220-X220</f>
        <v>0</v>
      </c>
    </row>
    <row r="221" spans="1:26" ht="25.5" x14ac:dyDescent="0.25">
      <c r="A221" s="8"/>
      <c r="B221" s="9" t="s">
        <v>37</v>
      </c>
      <c r="C221" s="9" t="s">
        <v>733</v>
      </c>
      <c r="D221" s="9" t="s">
        <v>746</v>
      </c>
      <c r="E221" s="9" t="s">
        <v>747</v>
      </c>
      <c r="F221" s="9" t="s">
        <v>698</v>
      </c>
      <c r="G221" s="2">
        <f>0+RIGHT(E221,8)</f>
        <v>59803</v>
      </c>
      <c r="H221" s="9" t="s">
        <v>698</v>
      </c>
      <c r="I221" s="9" t="s">
        <v>748</v>
      </c>
      <c r="J221" s="10" t="s">
        <v>43</v>
      </c>
      <c r="K221" s="11" t="s">
        <v>44</v>
      </c>
      <c r="L221" s="8"/>
      <c r="M221" s="8"/>
      <c r="N221" s="12">
        <v>199377</v>
      </c>
      <c r="O221" s="12">
        <v>199377</v>
      </c>
      <c r="P221" s="8"/>
      <c r="Q221" s="8"/>
      <c r="R221" s="8"/>
      <c r="S221" s="8"/>
      <c r="T221" s="8"/>
      <c r="U221" s="8"/>
      <c r="V221" s="12">
        <v>199377</v>
      </c>
      <c r="W221" s="21">
        <v>199377</v>
      </c>
      <c r="X221" s="23">
        <f>W221-U221</f>
        <v>199377</v>
      </c>
      <c r="Y221" s="46">
        <f>+VLOOKUP(G221,'CIRCLEK-MN'!D:J,7,0)</f>
        <v>199377</v>
      </c>
      <c r="Z221" s="46">
        <f>+Y221-X221</f>
        <v>0</v>
      </c>
    </row>
    <row r="222" spans="1:26" ht="25.5" x14ac:dyDescent="0.25">
      <c r="A222" s="8"/>
      <c r="B222" s="9" t="s">
        <v>37</v>
      </c>
      <c r="C222" s="9" t="s">
        <v>733</v>
      </c>
      <c r="D222" s="9" t="s">
        <v>749</v>
      </c>
      <c r="E222" s="9" t="s">
        <v>750</v>
      </c>
      <c r="F222" s="9" t="s">
        <v>698</v>
      </c>
      <c r="G222" s="2">
        <f>0+RIGHT(E222,8)</f>
        <v>59877</v>
      </c>
      <c r="H222" s="9" t="s">
        <v>698</v>
      </c>
      <c r="I222" s="9" t="s">
        <v>751</v>
      </c>
      <c r="J222" s="10" t="s">
        <v>43</v>
      </c>
      <c r="K222" s="11" t="s">
        <v>44</v>
      </c>
      <c r="L222" s="8"/>
      <c r="M222" s="8"/>
      <c r="N222" s="12">
        <v>249221</v>
      </c>
      <c r="O222" s="12">
        <v>249221</v>
      </c>
      <c r="P222" s="8"/>
      <c r="Q222" s="8"/>
      <c r="R222" s="8"/>
      <c r="S222" s="8"/>
      <c r="T222" s="8"/>
      <c r="U222" s="8"/>
      <c r="V222" s="12">
        <v>249221</v>
      </c>
      <c r="W222" s="21">
        <v>249221</v>
      </c>
      <c r="X222" s="23">
        <f>W222-U222</f>
        <v>249221</v>
      </c>
      <c r="Y222" s="46">
        <f>+VLOOKUP(G222,'CIRCLEK-MN'!D:J,7,0)</f>
        <v>249221</v>
      </c>
      <c r="Z222" s="46">
        <f>+Y222-X222</f>
        <v>0</v>
      </c>
    </row>
    <row r="223" spans="1:26" ht="25.5" x14ac:dyDescent="0.25">
      <c r="A223" s="8"/>
      <c r="B223" s="9" t="s">
        <v>37</v>
      </c>
      <c r="C223" s="9" t="s">
        <v>733</v>
      </c>
      <c r="D223" s="9" t="s">
        <v>752</v>
      </c>
      <c r="E223" s="9" t="s">
        <v>753</v>
      </c>
      <c r="F223" s="9" t="s">
        <v>708</v>
      </c>
      <c r="G223" s="2">
        <f>0+RIGHT(E223,8)</f>
        <v>60745</v>
      </c>
      <c r="H223" s="9" t="s">
        <v>708</v>
      </c>
      <c r="I223" s="9" t="s">
        <v>754</v>
      </c>
      <c r="J223" s="10" t="s">
        <v>43</v>
      </c>
      <c r="K223" s="11" t="s">
        <v>755</v>
      </c>
      <c r="L223" s="8"/>
      <c r="M223" s="8"/>
      <c r="N223" s="12">
        <v>224299</v>
      </c>
      <c r="O223" s="12">
        <v>224299</v>
      </c>
      <c r="P223" s="8"/>
      <c r="Q223" s="8"/>
      <c r="R223" s="8"/>
      <c r="S223" s="8"/>
      <c r="T223" s="8"/>
      <c r="U223" s="8"/>
      <c r="V223" s="12">
        <v>224299</v>
      </c>
      <c r="W223" s="21">
        <v>224299</v>
      </c>
      <c r="X223" s="23">
        <f>W223-U223</f>
        <v>224299</v>
      </c>
      <c r="Y223" s="46">
        <f>+VLOOKUP(G223,'CIRCLEK-MN'!D:J,7,0)</f>
        <v>224299</v>
      </c>
      <c r="Z223" s="46">
        <f>+Y223-X223</f>
        <v>0</v>
      </c>
    </row>
    <row r="224" spans="1:26" ht="25.5" x14ac:dyDescent="0.25">
      <c r="A224" s="8"/>
      <c r="B224" s="9" t="s">
        <v>37</v>
      </c>
      <c r="C224" s="9" t="s">
        <v>733</v>
      </c>
      <c r="D224" s="9" t="s">
        <v>756</v>
      </c>
      <c r="E224" s="9" t="s">
        <v>757</v>
      </c>
      <c r="F224" s="9" t="s">
        <v>708</v>
      </c>
      <c r="G224" s="2">
        <f>0+RIGHT(E224,8)</f>
        <v>60751</v>
      </c>
      <c r="H224" s="9" t="s">
        <v>708</v>
      </c>
      <c r="I224" s="9" t="s">
        <v>758</v>
      </c>
      <c r="J224" s="10" t="s">
        <v>43</v>
      </c>
      <c r="K224" s="11" t="s">
        <v>44</v>
      </c>
      <c r="L224" s="8"/>
      <c r="M224" s="8"/>
      <c r="N224" s="12">
        <v>199377</v>
      </c>
      <c r="O224" s="12">
        <v>199377</v>
      </c>
      <c r="P224" s="8"/>
      <c r="Q224" s="8"/>
      <c r="R224" s="8"/>
      <c r="S224" s="8"/>
      <c r="T224" s="8"/>
      <c r="U224" s="8"/>
      <c r="V224" s="12">
        <v>199377</v>
      </c>
      <c r="W224" s="21">
        <v>199377</v>
      </c>
      <c r="X224" s="23">
        <f>W224-U224</f>
        <v>199377</v>
      </c>
      <c r="Y224" s="46">
        <f>+VLOOKUP(G224,'CIRCLEK-MN'!D:J,7,0)</f>
        <v>199377</v>
      </c>
      <c r="Z224" s="46">
        <f>+Y224-X224</f>
        <v>0</v>
      </c>
    </row>
    <row r="225" spans="1:26" ht="25.5" x14ac:dyDescent="0.25">
      <c r="A225" s="8"/>
      <c r="B225" s="9" t="s">
        <v>37</v>
      </c>
      <c r="C225" s="9" t="s">
        <v>733</v>
      </c>
      <c r="D225" s="9" t="s">
        <v>759</v>
      </c>
      <c r="E225" s="9" t="s">
        <v>760</v>
      </c>
      <c r="F225" s="9" t="s">
        <v>708</v>
      </c>
      <c r="G225" s="2">
        <f>0+RIGHT(E225,8)</f>
        <v>60766</v>
      </c>
      <c r="H225" s="9" t="s">
        <v>708</v>
      </c>
      <c r="I225" s="9" t="s">
        <v>761</v>
      </c>
      <c r="J225" s="10" t="s">
        <v>43</v>
      </c>
      <c r="K225" s="11" t="s">
        <v>44</v>
      </c>
      <c r="L225" s="8"/>
      <c r="M225" s="8"/>
      <c r="N225" s="12">
        <v>199377</v>
      </c>
      <c r="O225" s="12">
        <v>199377</v>
      </c>
      <c r="P225" s="8"/>
      <c r="Q225" s="8"/>
      <c r="R225" s="8"/>
      <c r="S225" s="8"/>
      <c r="T225" s="8"/>
      <c r="U225" s="8"/>
      <c r="V225" s="12">
        <v>199377</v>
      </c>
      <c r="W225" s="21">
        <v>199377</v>
      </c>
      <c r="X225" s="23">
        <f>W225-U225</f>
        <v>199377</v>
      </c>
      <c r="Y225" s="46">
        <f>+VLOOKUP(G225,'CIRCLEK-MN'!D:J,7,0)</f>
        <v>199377</v>
      </c>
      <c r="Z225" s="46">
        <f>+Y225-X225</f>
        <v>0</v>
      </c>
    </row>
    <row r="226" spans="1:26" ht="25.5" x14ac:dyDescent="0.25">
      <c r="A226" s="8"/>
      <c r="B226" s="9" t="s">
        <v>37</v>
      </c>
      <c r="C226" s="9" t="s">
        <v>762</v>
      </c>
      <c r="D226" s="9" t="s">
        <v>763</v>
      </c>
      <c r="E226" s="9" t="s">
        <v>764</v>
      </c>
      <c r="F226" s="9" t="s">
        <v>708</v>
      </c>
      <c r="G226" s="2">
        <f>0+RIGHT(E226,8)</f>
        <v>60750</v>
      </c>
      <c r="H226" s="9" t="s">
        <v>708</v>
      </c>
      <c r="I226" s="9" t="s">
        <v>765</v>
      </c>
      <c r="J226" s="10" t="s">
        <v>43</v>
      </c>
      <c r="K226" s="11" t="s">
        <v>44</v>
      </c>
      <c r="L226" s="8"/>
      <c r="M226" s="8"/>
      <c r="N226" s="12">
        <v>249221</v>
      </c>
      <c r="O226" s="12">
        <v>249221</v>
      </c>
      <c r="P226" s="8"/>
      <c r="Q226" s="8"/>
      <c r="R226" s="8"/>
      <c r="S226" s="8"/>
      <c r="T226" s="8"/>
      <c r="U226" s="8"/>
      <c r="V226" s="12">
        <v>249221</v>
      </c>
      <c r="W226" s="21">
        <v>249221</v>
      </c>
      <c r="X226" s="23">
        <f>W226-U226</f>
        <v>249221</v>
      </c>
      <c r="Y226" s="46">
        <f>+VLOOKUP(G226,'CIRCLEK-MN'!D:J,7,0)</f>
        <v>249221</v>
      </c>
      <c r="Z226" s="46">
        <f>+Y226-X226</f>
        <v>0</v>
      </c>
    </row>
    <row r="227" spans="1:26" ht="25.5" x14ac:dyDescent="0.25">
      <c r="A227" s="8"/>
      <c r="B227" s="9" t="s">
        <v>37</v>
      </c>
      <c r="C227" s="9" t="s">
        <v>762</v>
      </c>
      <c r="D227" s="9" t="s">
        <v>766</v>
      </c>
      <c r="E227" s="9" t="s">
        <v>767</v>
      </c>
      <c r="F227" s="9" t="s">
        <v>733</v>
      </c>
      <c r="G227" s="2">
        <f>0+RIGHT(E227,8)</f>
        <v>61186</v>
      </c>
      <c r="H227" s="9" t="s">
        <v>733</v>
      </c>
      <c r="I227" s="9" t="s">
        <v>768</v>
      </c>
      <c r="J227" s="10" t="s">
        <v>43</v>
      </c>
      <c r="K227" s="11" t="s">
        <v>44</v>
      </c>
      <c r="L227" s="8"/>
      <c r="M227" s="8"/>
      <c r="N227" s="12">
        <v>249221</v>
      </c>
      <c r="O227" s="12">
        <v>249221</v>
      </c>
      <c r="P227" s="8"/>
      <c r="Q227" s="8"/>
      <c r="R227" s="8"/>
      <c r="S227" s="8"/>
      <c r="T227" s="8"/>
      <c r="U227" s="8"/>
      <c r="V227" s="12">
        <v>249221</v>
      </c>
      <c r="W227" s="21">
        <v>249221</v>
      </c>
      <c r="X227" s="23">
        <f>W227-U227</f>
        <v>249221</v>
      </c>
      <c r="Y227" s="46">
        <f>+VLOOKUP(G227,'CIRCLEK-MN'!D:J,7,0)</f>
        <v>249221</v>
      </c>
      <c r="Z227" s="46">
        <f>+Y227-X227</f>
        <v>0</v>
      </c>
    </row>
    <row r="228" spans="1:26" ht="25.5" x14ac:dyDescent="0.25">
      <c r="A228" s="8"/>
      <c r="B228" s="9" t="s">
        <v>37</v>
      </c>
      <c r="C228" s="9" t="s">
        <v>769</v>
      </c>
      <c r="D228" s="9" t="s">
        <v>770</v>
      </c>
      <c r="E228" s="9" t="s">
        <v>771</v>
      </c>
      <c r="F228" s="9" t="s">
        <v>708</v>
      </c>
      <c r="G228" s="2">
        <f>0+RIGHT(E228,8)</f>
        <v>60752</v>
      </c>
      <c r="H228" s="9" t="s">
        <v>708</v>
      </c>
      <c r="I228" s="9" t="s">
        <v>772</v>
      </c>
      <c r="J228" s="10" t="s">
        <v>43</v>
      </c>
      <c r="K228" s="11" t="s">
        <v>44</v>
      </c>
      <c r="L228" s="8"/>
      <c r="M228" s="8"/>
      <c r="N228" s="12">
        <v>199377</v>
      </c>
      <c r="O228" s="12">
        <v>199377</v>
      </c>
      <c r="P228" s="8"/>
      <c r="Q228" s="8"/>
      <c r="R228" s="8"/>
      <c r="S228" s="8"/>
      <c r="T228" s="8"/>
      <c r="U228" s="8"/>
      <c r="V228" s="12">
        <v>199377</v>
      </c>
      <c r="W228" s="21">
        <v>199377</v>
      </c>
      <c r="X228" s="23">
        <f>W228-U228</f>
        <v>199377</v>
      </c>
      <c r="Y228" s="46">
        <f>+VLOOKUP(G228,'CIRCLEK-MN'!D:J,7,0)</f>
        <v>199377</v>
      </c>
      <c r="Z228" s="46">
        <f>+Y228-X228</f>
        <v>0</v>
      </c>
    </row>
    <row r="229" spans="1:26" ht="38.25" x14ac:dyDescent="0.25">
      <c r="A229" s="8"/>
      <c r="B229" s="9" t="s">
        <v>37</v>
      </c>
      <c r="C229" s="9" t="s">
        <v>769</v>
      </c>
      <c r="D229" s="9" t="s">
        <v>773</v>
      </c>
      <c r="E229" s="9" t="s">
        <v>774</v>
      </c>
      <c r="F229" s="9" t="s">
        <v>769</v>
      </c>
      <c r="G229" s="2">
        <v>3902</v>
      </c>
      <c r="H229" s="9" t="s">
        <v>769</v>
      </c>
      <c r="I229" s="9" t="s">
        <v>775</v>
      </c>
      <c r="J229" s="10" t="s">
        <v>43</v>
      </c>
      <c r="K229" s="11" t="s">
        <v>776</v>
      </c>
      <c r="L229" s="12">
        <v>302019</v>
      </c>
      <c r="M229" s="12">
        <v>302019</v>
      </c>
      <c r="N229" s="8"/>
      <c r="O229" s="8"/>
      <c r="P229" s="8"/>
      <c r="Q229" s="8"/>
      <c r="R229" s="8"/>
      <c r="S229" s="8"/>
      <c r="T229" s="12">
        <v>302019</v>
      </c>
      <c r="U229" s="12">
        <v>302019</v>
      </c>
      <c r="V229" s="8"/>
      <c r="W229" s="22"/>
      <c r="X229" s="23">
        <f>W229-U229</f>
        <v>-302019</v>
      </c>
      <c r="Y229" s="46">
        <f>+VLOOKUP(G229,'CIRCLEK-MN'!D:J,7,0)</f>
        <v>-302019</v>
      </c>
      <c r="Z229" s="46">
        <f>+Y229-X229</f>
        <v>0</v>
      </c>
    </row>
    <row r="230" spans="1:26" ht="38.25" x14ac:dyDescent="0.25">
      <c r="A230" s="8"/>
      <c r="B230" s="9" t="s">
        <v>37</v>
      </c>
      <c r="C230" s="9" t="s">
        <v>769</v>
      </c>
      <c r="D230" s="9" t="s">
        <v>777</v>
      </c>
      <c r="E230" s="9" t="s">
        <v>778</v>
      </c>
      <c r="F230" s="9" t="s">
        <v>769</v>
      </c>
      <c r="G230" s="2">
        <v>3895</v>
      </c>
      <c r="H230" s="9" t="s">
        <v>769</v>
      </c>
      <c r="I230" s="9" t="s">
        <v>779</v>
      </c>
      <c r="J230" s="10" t="s">
        <v>43</v>
      </c>
      <c r="K230" s="11" t="s">
        <v>776</v>
      </c>
      <c r="L230" s="12">
        <v>302019</v>
      </c>
      <c r="M230" s="12">
        <v>302019</v>
      </c>
      <c r="N230" s="8"/>
      <c r="O230" s="8"/>
      <c r="P230" s="8"/>
      <c r="Q230" s="8"/>
      <c r="R230" s="8"/>
      <c r="S230" s="8"/>
      <c r="T230" s="12">
        <v>302019</v>
      </c>
      <c r="U230" s="12">
        <v>302019</v>
      </c>
      <c r="V230" s="8"/>
      <c r="W230" s="22"/>
      <c r="X230" s="23">
        <f>W230-U230</f>
        <v>-302019</v>
      </c>
      <c r="Y230" s="46">
        <f>+VLOOKUP(G230,'CIRCLEK-MN'!D:J,7,0)</f>
        <v>-302019</v>
      </c>
      <c r="Z230" s="46">
        <f>+Y230-X230</f>
        <v>0</v>
      </c>
    </row>
    <row r="231" spans="1:26" ht="51" x14ac:dyDescent="0.25">
      <c r="A231" s="8"/>
      <c r="B231" s="9" t="s">
        <v>37</v>
      </c>
      <c r="C231" s="9" t="s">
        <v>769</v>
      </c>
      <c r="D231" s="9" t="s">
        <v>780</v>
      </c>
      <c r="E231" s="9" t="s">
        <v>781</v>
      </c>
      <c r="F231" s="9" t="s">
        <v>769</v>
      </c>
      <c r="G231" s="2">
        <v>3833</v>
      </c>
      <c r="H231" s="9" t="s">
        <v>769</v>
      </c>
      <c r="I231" s="9" t="s">
        <v>782</v>
      </c>
      <c r="J231" s="10" t="s">
        <v>43</v>
      </c>
      <c r="K231" s="11" t="s">
        <v>776</v>
      </c>
      <c r="L231" s="12">
        <v>302019</v>
      </c>
      <c r="M231" s="12">
        <v>302019</v>
      </c>
      <c r="N231" s="8"/>
      <c r="O231" s="8"/>
      <c r="P231" s="8"/>
      <c r="Q231" s="8"/>
      <c r="R231" s="8"/>
      <c r="S231" s="8"/>
      <c r="T231" s="12">
        <v>302019</v>
      </c>
      <c r="U231" s="12">
        <v>302019</v>
      </c>
      <c r="V231" s="8"/>
      <c r="W231" s="22"/>
      <c r="X231" s="23">
        <f>W231-U231</f>
        <v>-302019</v>
      </c>
      <c r="Y231" s="46">
        <f>+VLOOKUP(G231,'CIRCLEK-MN'!D:J,7,0)</f>
        <v>-302019</v>
      </c>
      <c r="Z231" s="46">
        <f>+Y231-X231</f>
        <v>0</v>
      </c>
    </row>
    <row r="232" spans="1:26" ht="38.25" x14ac:dyDescent="0.25">
      <c r="A232" s="8"/>
      <c r="B232" s="9" t="s">
        <v>37</v>
      </c>
      <c r="C232" s="9" t="s">
        <v>769</v>
      </c>
      <c r="D232" s="9" t="s">
        <v>783</v>
      </c>
      <c r="E232" s="9" t="s">
        <v>784</v>
      </c>
      <c r="F232" s="9" t="s">
        <v>769</v>
      </c>
      <c r="G232" s="2">
        <v>3838</v>
      </c>
      <c r="H232" s="9" t="s">
        <v>769</v>
      </c>
      <c r="I232" s="9" t="s">
        <v>785</v>
      </c>
      <c r="J232" s="10" t="s">
        <v>43</v>
      </c>
      <c r="K232" s="11" t="s">
        <v>776</v>
      </c>
      <c r="L232" s="12">
        <v>90605</v>
      </c>
      <c r="M232" s="12">
        <v>90605</v>
      </c>
      <c r="N232" s="8"/>
      <c r="O232" s="8"/>
      <c r="P232" s="8"/>
      <c r="Q232" s="8"/>
      <c r="R232" s="8"/>
      <c r="S232" s="8"/>
      <c r="T232" s="12">
        <v>90605</v>
      </c>
      <c r="U232" s="12">
        <v>90605</v>
      </c>
      <c r="V232" s="8"/>
      <c r="W232" s="22"/>
      <c r="X232" s="23">
        <f>W232-U232</f>
        <v>-90605</v>
      </c>
      <c r="Y232" s="46">
        <f>+VLOOKUP(G232,'CIRCLEK-MN'!D:J,7,0)</f>
        <v>-90606</v>
      </c>
      <c r="Z232" s="46">
        <f>+Y232-X232</f>
        <v>-1</v>
      </c>
    </row>
    <row r="233" spans="1:26" ht="38.25" x14ac:dyDescent="0.25">
      <c r="A233" s="8"/>
      <c r="B233" s="9" t="s">
        <v>37</v>
      </c>
      <c r="C233" s="9" t="s">
        <v>769</v>
      </c>
      <c r="D233" s="9" t="s">
        <v>786</v>
      </c>
      <c r="E233" s="9" t="s">
        <v>787</v>
      </c>
      <c r="F233" s="9" t="s">
        <v>769</v>
      </c>
      <c r="G233" s="2">
        <v>3821</v>
      </c>
      <c r="H233" s="9" t="s">
        <v>769</v>
      </c>
      <c r="I233" s="9" t="s">
        <v>788</v>
      </c>
      <c r="J233" s="10" t="s">
        <v>43</v>
      </c>
      <c r="K233" s="11" t="s">
        <v>776</v>
      </c>
      <c r="L233" s="12">
        <v>302019</v>
      </c>
      <c r="M233" s="12">
        <v>302019</v>
      </c>
      <c r="N233" s="8"/>
      <c r="O233" s="8"/>
      <c r="P233" s="8"/>
      <c r="Q233" s="8"/>
      <c r="R233" s="8"/>
      <c r="S233" s="8"/>
      <c r="T233" s="12">
        <v>302019</v>
      </c>
      <c r="U233" s="12">
        <v>302019</v>
      </c>
      <c r="V233" s="8"/>
      <c r="W233" s="22"/>
      <c r="X233" s="23">
        <f>W233-U233</f>
        <v>-302019</v>
      </c>
      <c r="Y233" s="46">
        <f>+VLOOKUP(G233,'CIRCLEK-MN'!D:J,7,0)</f>
        <v>-302019</v>
      </c>
      <c r="Z233" s="46">
        <f>+Y233-X233</f>
        <v>0</v>
      </c>
    </row>
    <row r="234" spans="1:26" ht="38.25" x14ac:dyDescent="0.25">
      <c r="A234" s="8"/>
      <c r="B234" s="9" t="s">
        <v>37</v>
      </c>
      <c r="C234" s="9" t="s">
        <v>769</v>
      </c>
      <c r="D234" s="9" t="s">
        <v>789</v>
      </c>
      <c r="E234" s="9" t="s">
        <v>790</v>
      </c>
      <c r="F234" s="9" t="s">
        <v>769</v>
      </c>
      <c r="G234" s="2">
        <v>3816</v>
      </c>
      <c r="H234" s="9" t="s">
        <v>769</v>
      </c>
      <c r="I234" s="9" t="s">
        <v>791</v>
      </c>
      <c r="J234" s="10" t="s">
        <v>43</v>
      </c>
      <c r="K234" s="11" t="s">
        <v>776</v>
      </c>
      <c r="L234" s="12">
        <v>302019</v>
      </c>
      <c r="M234" s="12">
        <v>302019</v>
      </c>
      <c r="N234" s="8"/>
      <c r="O234" s="8"/>
      <c r="P234" s="8"/>
      <c r="Q234" s="8"/>
      <c r="R234" s="8"/>
      <c r="S234" s="8"/>
      <c r="T234" s="12">
        <v>302019</v>
      </c>
      <c r="U234" s="12">
        <v>302019</v>
      </c>
      <c r="V234" s="8"/>
      <c r="W234" s="22"/>
      <c r="X234" s="23">
        <f>W234-U234</f>
        <v>-302019</v>
      </c>
      <c r="Y234" s="46">
        <f>+VLOOKUP(G234,'CIRCLEK-MN'!D:J,7,0)</f>
        <v>-302019</v>
      </c>
      <c r="Z234" s="46">
        <f>+Y234-X234</f>
        <v>0</v>
      </c>
    </row>
    <row r="235" spans="1:26" ht="25.5" x14ac:dyDescent="0.25">
      <c r="A235" s="8"/>
      <c r="B235" s="9" t="s">
        <v>37</v>
      </c>
      <c r="C235" s="9" t="s">
        <v>792</v>
      </c>
      <c r="D235" s="9" t="s">
        <v>793</v>
      </c>
      <c r="E235" s="9" t="s">
        <v>794</v>
      </c>
      <c r="F235" s="9" t="s">
        <v>708</v>
      </c>
      <c r="G235" s="2">
        <f>0+RIGHT(E235,8)</f>
        <v>60767</v>
      </c>
      <c r="H235" s="9" t="s">
        <v>708</v>
      </c>
      <c r="I235" s="9" t="s">
        <v>795</v>
      </c>
      <c r="J235" s="10" t="s">
        <v>43</v>
      </c>
      <c r="K235" s="11" t="s">
        <v>44</v>
      </c>
      <c r="L235" s="8"/>
      <c r="M235" s="8"/>
      <c r="N235" s="12">
        <v>199377</v>
      </c>
      <c r="O235" s="12">
        <v>199377</v>
      </c>
      <c r="P235" s="8"/>
      <c r="Q235" s="8"/>
      <c r="R235" s="8"/>
      <c r="S235" s="8"/>
      <c r="T235" s="8"/>
      <c r="U235" s="8"/>
      <c r="V235" s="12">
        <v>199377</v>
      </c>
      <c r="W235" s="21">
        <v>199377</v>
      </c>
      <c r="X235" s="23">
        <f>W235-U235</f>
        <v>199377</v>
      </c>
      <c r="Y235" s="46">
        <f>+VLOOKUP(G235,'CIRCLEK-MN'!D:J,7,0)</f>
        <v>199377</v>
      </c>
      <c r="Z235" s="46">
        <f>+Y235-X235</f>
        <v>0</v>
      </c>
    </row>
    <row r="236" spans="1:26" ht="25.5" x14ac:dyDescent="0.25">
      <c r="A236" s="8"/>
      <c r="B236" s="9" t="s">
        <v>37</v>
      </c>
      <c r="C236" s="9" t="s">
        <v>792</v>
      </c>
      <c r="D236" s="9" t="s">
        <v>796</v>
      </c>
      <c r="E236" s="9" t="s">
        <v>797</v>
      </c>
      <c r="F236" s="9" t="s">
        <v>733</v>
      </c>
      <c r="G236" s="2">
        <f>0+RIGHT(E236,8)</f>
        <v>61187</v>
      </c>
      <c r="H236" s="9" t="s">
        <v>733</v>
      </c>
      <c r="I236" s="9" t="s">
        <v>798</v>
      </c>
      <c r="J236" s="10" t="s">
        <v>43</v>
      </c>
      <c r="K236" s="11" t="s">
        <v>44</v>
      </c>
      <c r="L236" s="8"/>
      <c r="M236" s="8"/>
      <c r="N236" s="12">
        <v>199377</v>
      </c>
      <c r="O236" s="12">
        <v>199377</v>
      </c>
      <c r="P236" s="8"/>
      <c r="Q236" s="8"/>
      <c r="R236" s="8"/>
      <c r="S236" s="8"/>
      <c r="T236" s="8"/>
      <c r="U236" s="8"/>
      <c r="V236" s="12">
        <v>199377</v>
      </c>
      <c r="W236" s="21">
        <v>199377</v>
      </c>
      <c r="X236" s="23">
        <f>W236-U236</f>
        <v>199377</v>
      </c>
      <c r="Y236" s="46">
        <f>+VLOOKUP(G236,'CIRCLEK-MN'!D:J,7,0)</f>
        <v>199377</v>
      </c>
      <c r="Z236" s="46">
        <f>+Y236-X236</f>
        <v>0</v>
      </c>
    </row>
    <row r="237" spans="1:26" ht="25.5" x14ac:dyDescent="0.25">
      <c r="A237" s="8"/>
      <c r="B237" s="9" t="s">
        <v>37</v>
      </c>
      <c r="C237" s="9" t="s">
        <v>792</v>
      </c>
      <c r="D237" s="9" t="s">
        <v>799</v>
      </c>
      <c r="E237" s="9" t="s">
        <v>800</v>
      </c>
      <c r="F237" s="9" t="s">
        <v>733</v>
      </c>
      <c r="G237" s="2">
        <f>0+RIGHT(E237,8)</f>
        <v>61197</v>
      </c>
      <c r="H237" s="9" t="s">
        <v>733</v>
      </c>
      <c r="I237" s="9" t="s">
        <v>801</v>
      </c>
      <c r="J237" s="10" t="s">
        <v>43</v>
      </c>
      <c r="K237" s="11" t="s">
        <v>44</v>
      </c>
      <c r="L237" s="8"/>
      <c r="M237" s="8"/>
      <c r="N237" s="12">
        <v>249221</v>
      </c>
      <c r="O237" s="12">
        <v>249221</v>
      </c>
      <c r="P237" s="8"/>
      <c r="Q237" s="8"/>
      <c r="R237" s="8"/>
      <c r="S237" s="8"/>
      <c r="T237" s="8"/>
      <c r="U237" s="8"/>
      <c r="V237" s="12">
        <v>249221</v>
      </c>
      <c r="W237" s="21">
        <v>249221</v>
      </c>
      <c r="X237" s="23">
        <f>W237-U237</f>
        <v>249221</v>
      </c>
      <c r="Y237" s="46">
        <f>+VLOOKUP(G237,'CIRCLEK-MN'!D:J,7,0)</f>
        <v>249221</v>
      </c>
      <c r="Z237" s="46">
        <f>+Y237-X237</f>
        <v>0</v>
      </c>
    </row>
    <row r="238" spans="1:26" ht="25.5" x14ac:dyDescent="0.25">
      <c r="A238" s="8"/>
      <c r="B238" s="9" t="s">
        <v>37</v>
      </c>
      <c r="C238" s="9" t="s">
        <v>802</v>
      </c>
      <c r="D238" s="9" t="s">
        <v>803</v>
      </c>
      <c r="E238" s="9" t="s">
        <v>804</v>
      </c>
      <c r="F238" s="9" t="s">
        <v>792</v>
      </c>
      <c r="G238" s="2">
        <f>0+RIGHT(E238,8)</f>
        <v>61279</v>
      </c>
      <c r="H238" s="9" t="s">
        <v>792</v>
      </c>
      <c r="I238" s="9" t="s">
        <v>805</v>
      </c>
      <c r="J238" s="10" t="s">
        <v>43</v>
      </c>
      <c r="K238" s="11" t="s">
        <v>44</v>
      </c>
      <c r="L238" s="8"/>
      <c r="M238" s="8"/>
      <c r="N238" s="12">
        <v>249221</v>
      </c>
      <c r="O238" s="12">
        <v>249221</v>
      </c>
      <c r="P238" s="8"/>
      <c r="Q238" s="8"/>
      <c r="R238" s="8"/>
      <c r="S238" s="8"/>
      <c r="T238" s="8"/>
      <c r="U238" s="8"/>
      <c r="V238" s="12">
        <v>249221</v>
      </c>
      <c r="W238" s="21">
        <v>249221</v>
      </c>
      <c r="X238" s="23">
        <f>W238-U238</f>
        <v>249221</v>
      </c>
      <c r="Y238" s="46">
        <f>+VLOOKUP(G238,'CIRCLEK-MN'!D:J,7,0)</f>
        <v>249221</v>
      </c>
      <c r="Z238" s="46">
        <f>+Y238-X238</f>
        <v>0</v>
      </c>
    </row>
    <row r="239" spans="1:26" ht="25.5" x14ac:dyDescent="0.25">
      <c r="A239" s="8"/>
      <c r="B239" s="9" t="s">
        <v>37</v>
      </c>
      <c r="C239" s="9" t="s">
        <v>802</v>
      </c>
      <c r="D239" s="9" t="s">
        <v>806</v>
      </c>
      <c r="E239" s="9" t="s">
        <v>807</v>
      </c>
      <c r="F239" s="9" t="s">
        <v>792</v>
      </c>
      <c r="G239" s="2">
        <f>0+RIGHT(E239,8)</f>
        <v>61280</v>
      </c>
      <c r="H239" s="9" t="s">
        <v>792</v>
      </c>
      <c r="I239" s="9" t="s">
        <v>808</v>
      </c>
      <c r="J239" s="10" t="s">
        <v>43</v>
      </c>
      <c r="K239" s="11" t="s">
        <v>44</v>
      </c>
      <c r="L239" s="8"/>
      <c r="M239" s="8"/>
      <c r="N239" s="12">
        <v>199377</v>
      </c>
      <c r="O239" s="12">
        <v>199377</v>
      </c>
      <c r="P239" s="8"/>
      <c r="Q239" s="8"/>
      <c r="R239" s="8"/>
      <c r="S239" s="8"/>
      <c r="T239" s="8"/>
      <c r="U239" s="8"/>
      <c r="V239" s="12">
        <v>199377</v>
      </c>
      <c r="W239" s="21">
        <v>199377</v>
      </c>
      <c r="X239" s="23">
        <f>W239-U239</f>
        <v>199377</v>
      </c>
      <c r="Y239" s="46">
        <f>+VLOOKUP(G239,'CIRCLEK-MN'!D:J,7,0)</f>
        <v>199377</v>
      </c>
      <c r="Z239" s="46">
        <f>+Y239-X239</f>
        <v>0</v>
      </c>
    </row>
    <row r="240" spans="1:26" ht="25.5" x14ac:dyDescent="0.25">
      <c r="A240" s="8"/>
      <c r="B240" s="9" t="s">
        <v>37</v>
      </c>
      <c r="C240" s="9" t="s">
        <v>802</v>
      </c>
      <c r="D240" s="9" t="s">
        <v>809</v>
      </c>
      <c r="E240" s="9" t="s">
        <v>810</v>
      </c>
      <c r="F240" s="9" t="s">
        <v>792</v>
      </c>
      <c r="G240" s="2">
        <f>0+RIGHT(E240,8)</f>
        <v>61281</v>
      </c>
      <c r="H240" s="9" t="s">
        <v>792</v>
      </c>
      <c r="I240" s="9" t="s">
        <v>811</v>
      </c>
      <c r="J240" s="10" t="s">
        <v>43</v>
      </c>
      <c r="K240" s="11" t="s">
        <v>44</v>
      </c>
      <c r="L240" s="8"/>
      <c r="M240" s="8"/>
      <c r="N240" s="12">
        <v>249221</v>
      </c>
      <c r="O240" s="12">
        <v>249221</v>
      </c>
      <c r="P240" s="8"/>
      <c r="Q240" s="8"/>
      <c r="R240" s="8"/>
      <c r="S240" s="8"/>
      <c r="T240" s="8"/>
      <c r="U240" s="8"/>
      <c r="V240" s="12">
        <v>249221</v>
      </c>
      <c r="W240" s="21">
        <v>249221</v>
      </c>
      <c r="X240" s="23">
        <f>W240-U240</f>
        <v>249221</v>
      </c>
      <c r="Y240" s="46">
        <f>+VLOOKUP(G240,'CIRCLEK-MN'!D:J,7,0)</f>
        <v>249221</v>
      </c>
      <c r="Z240" s="46">
        <f>+Y240-X240</f>
        <v>0</v>
      </c>
    </row>
    <row r="241" spans="1:26" ht="25.5" x14ac:dyDescent="0.25">
      <c r="A241" s="8"/>
      <c r="B241" s="9" t="s">
        <v>37</v>
      </c>
      <c r="C241" s="9" t="s">
        <v>812</v>
      </c>
      <c r="D241" s="9" t="s">
        <v>813</v>
      </c>
      <c r="E241" s="9" t="s">
        <v>814</v>
      </c>
      <c r="F241" s="9" t="s">
        <v>802</v>
      </c>
      <c r="G241" s="2">
        <f>0+RIGHT(E241,8)</f>
        <v>61337</v>
      </c>
      <c r="H241" s="9" t="s">
        <v>802</v>
      </c>
      <c r="I241" s="9" t="s">
        <v>815</v>
      </c>
      <c r="J241" s="10" t="s">
        <v>43</v>
      </c>
      <c r="K241" s="11" t="s">
        <v>44</v>
      </c>
      <c r="L241" s="8"/>
      <c r="M241" s="8"/>
      <c r="N241" s="12">
        <v>249221</v>
      </c>
      <c r="O241" s="12">
        <v>249221</v>
      </c>
      <c r="P241" s="8"/>
      <c r="Q241" s="8"/>
      <c r="R241" s="8"/>
      <c r="S241" s="8"/>
      <c r="T241" s="8"/>
      <c r="U241" s="8"/>
      <c r="V241" s="12">
        <v>249221</v>
      </c>
      <c r="W241" s="21">
        <v>249221</v>
      </c>
      <c r="X241" s="23">
        <f>W241-U241</f>
        <v>249221</v>
      </c>
      <c r="Y241" s="46">
        <f>+VLOOKUP(G241,'CIRCLEK-MN'!D:J,7,0)</f>
        <v>249221</v>
      </c>
      <c r="Z241" s="46">
        <f>+Y241-X241</f>
        <v>0</v>
      </c>
    </row>
    <row r="242" spans="1:26" ht="25.5" x14ac:dyDescent="0.25">
      <c r="A242" s="8"/>
      <c r="B242" s="9" t="s">
        <v>37</v>
      </c>
      <c r="C242" s="9" t="s">
        <v>812</v>
      </c>
      <c r="D242" s="9" t="s">
        <v>816</v>
      </c>
      <c r="E242" s="9" t="s">
        <v>817</v>
      </c>
      <c r="F242" s="9" t="s">
        <v>802</v>
      </c>
      <c r="G242" s="2">
        <f>0+RIGHT(E242,8)</f>
        <v>61356</v>
      </c>
      <c r="H242" s="9" t="s">
        <v>802</v>
      </c>
      <c r="I242" s="9" t="s">
        <v>818</v>
      </c>
      <c r="J242" s="10" t="s">
        <v>43</v>
      </c>
      <c r="K242" s="11" t="s">
        <v>44</v>
      </c>
      <c r="L242" s="8"/>
      <c r="M242" s="8"/>
      <c r="N242" s="12">
        <v>299065</v>
      </c>
      <c r="O242" s="12">
        <v>299065</v>
      </c>
      <c r="P242" s="8"/>
      <c r="Q242" s="8"/>
      <c r="R242" s="8"/>
      <c r="S242" s="8"/>
      <c r="T242" s="8"/>
      <c r="U242" s="8"/>
      <c r="V242" s="12">
        <v>299065</v>
      </c>
      <c r="W242" s="21">
        <v>299065</v>
      </c>
      <c r="X242" s="23">
        <f>W242-U242</f>
        <v>299065</v>
      </c>
      <c r="Y242" s="46">
        <f>+VLOOKUP(G242,'CIRCLEK-MN'!D:J,7,0)</f>
        <v>299065</v>
      </c>
      <c r="Z242" s="46">
        <f>+Y242-X242</f>
        <v>0</v>
      </c>
    </row>
    <row r="243" spans="1:26" ht="25.5" x14ac:dyDescent="0.25">
      <c r="A243" s="8"/>
      <c r="B243" s="9" t="s">
        <v>37</v>
      </c>
      <c r="C243" s="9" t="s">
        <v>812</v>
      </c>
      <c r="D243" s="9" t="s">
        <v>819</v>
      </c>
      <c r="E243" s="9" t="s">
        <v>820</v>
      </c>
      <c r="F243" s="9" t="s">
        <v>802</v>
      </c>
      <c r="G243" s="2">
        <f>0+RIGHT(E243,8)</f>
        <v>61357</v>
      </c>
      <c r="H243" s="9" t="s">
        <v>802</v>
      </c>
      <c r="I243" s="9" t="s">
        <v>821</v>
      </c>
      <c r="J243" s="10" t="s">
        <v>43</v>
      </c>
      <c r="K243" s="11" t="s">
        <v>44</v>
      </c>
      <c r="L243" s="8"/>
      <c r="M243" s="8"/>
      <c r="N243" s="12">
        <v>199377</v>
      </c>
      <c r="O243" s="12">
        <v>199377</v>
      </c>
      <c r="P243" s="8"/>
      <c r="Q243" s="8"/>
      <c r="R243" s="8"/>
      <c r="S243" s="8"/>
      <c r="T243" s="8"/>
      <c r="U243" s="8"/>
      <c r="V243" s="12">
        <v>199377</v>
      </c>
      <c r="W243" s="21">
        <v>199377</v>
      </c>
      <c r="X243" s="23">
        <f>W243-U243</f>
        <v>199377</v>
      </c>
      <c r="Y243" s="46">
        <f>+VLOOKUP(G243,'CIRCLEK-MN'!D:J,7,0)</f>
        <v>199377</v>
      </c>
      <c r="Z243" s="46">
        <f>+Y243-X243</f>
        <v>0</v>
      </c>
    </row>
    <row r="244" spans="1:26" ht="25.5" x14ac:dyDescent="0.25">
      <c r="A244" s="8"/>
      <c r="B244" s="9" t="s">
        <v>37</v>
      </c>
      <c r="C244" s="9" t="s">
        <v>822</v>
      </c>
      <c r="D244" s="9" t="s">
        <v>823</v>
      </c>
      <c r="E244" s="9" t="s">
        <v>824</v>
      </c>
      <c r="F244" s="9" t="s">
        <v>802</v>
      </c>
      <c r="G244" s="2">
        <f>0+RIGHT(E244,8)</f>
        <v>61358</v>
      </c>
      <c r="H244" s="9" t="s">
        <v>802</v>
      </c>
      <c r="I244" s="9" t="s">
        <v>825</v>
      </c>
      <c r="J244" s="10" t="s">
        <v>43</v>
      </c>
      <c r="K244" s="11" t="s">
        <v>44</v>
      </c>
      <c r="L244" s="8"/>
      <c r="M244" s="8"/>
      <c r="N244" s="12">
        <v>249221</v>
      </c>
      <c r="O244" s="12">
        <v>249221</v>
      </c>
      <c r="P244" s="8"/>
      <c r="Q244" s="8"/>
      <c r="R244" s="8"/>
      <c r="S244" s="8"/>
      <c r="T244" s="8"/>
      <c r="U244" s="8"/>
      <c r="V244" s="12">
        <v>249221</v>
      </c>
      <c r="W244" s="21">
        <v>249221</v>
      </c>
      <c r="X244" s="23">
        <f>W244-U244</f>
        <v>249221</v>
      </c>
      <c r="Y244" s="46">
        <f>+VLOOKUP(G244,'CIRCLEK-MN'!D:J,7,0)</f>
        <v>249221</v>
      </c>
      <c r="Z244" s="46">
        <f>+Y244-X244</f>
        <v>0</v>
      </c>
    </row>
    <row r="245" spans="1:26" ht="25.5" x14ac:dyDescent="0.25">
      <c r="A245" s="8"/>
      <c r="B245" s="9" t="s">
        <v>37</v>
      </c>
      <c r="C245" s="9" t="s">
        <v>822</v>
      </c>
      <c r="D245" s="9" t="s">
        <v>826</v>
      </c>
      <c r="E245" s="9" t="s">
        <v>827</v>
      </c>
      <c r="F245" s="9" t="s">
        <v>812</v>
      </c>
      <c r="G245" s="2">
        <f>0+RIGHT(E245,8)</f>
        <v>61451</v>
      </c>
      <c r="H245" s="9" t="s">
        <v>812</v>
      </c>
      <c r="I245" s="9" t="s">
        <v>828</v>
      </c>
      <c r="J245" s="10" t="s">
        <v>43</v>
      </c>
      <c r="K245" s="11" t="s">
        <v>44</v>
      </c>
      <c r="L245" s="8"/>
      <c r="M245" s="8"/>
      <c r="N245" s="12">
        <v>249221</v>
      </c>
      <c r="O245" s="12">
        <v>249221</v>
      </c>
      <c r="P245" s="8"/>
      <c r="Q245" s="8"/>
      <c r="R245" s="8"/>
      <c r="S245" s="8"/>
      <c r="T245" s="8"/>
      <c r="U245" s="8"/>
      <c r="V245" s="12">
        <v>249221</v>
      </c>
      <c r="W245" s="21">
        <v>249221</v>
      </c>
      <c r="X245" s="23">
        <f>W245-U245</f>
        <v>249221</v>
      </c>
      <c r="Y245" s="46">
        <f>+VLOOKUP(G245,'CIRCLEK-MN'!D:J,7,0)</f>
        <v>249221</v>
      </c>
      <c r="Z245" s="46">
        <f>+Y245-X245</f>
        <v>0</v>
      </c>
    </row>
    <row r="246" spans="1:26" ht="25.5" x14ac:dyDescent="0.25">
      <c r="A246" s="8"/>
      <c r="B246" s="9" t="s">
        <v>37</v>
      </c>
      <c r="C246" s="9" t="s">
        <v>822</v>
      </c>
      <c r="D246" s="9" t="s">
        <v>829</v>
      </c>
      <c r="E246" s="9" t="s">
        <v>830</v>
      </c>
      <c r="F246" s="9" t="s">
        <v>812</v>
      </c>
      <c r="G246" s="2">
        <f>0+RIGHT(E246,8)</f>
        <v>61452</v>
      </c>
      <c r="H246" s="9" t="s">
        <v>812</v>
      </c>
      <c r="I246" s="9" t="s">
        <v>831</v>
      </c>
      <c r="J246" s="10" t="s">
        <v>43</v>
      </c>
      <c r="K246" s="11" t="s">
        <v>44</v>
      </c>
      <c r="L246" s="8"/>
      <c r="M246" s="8"/>
      <c r="N246" s="12">
        <v>249221</v>
      </c>
      <c r="O246" s="12">
        <v>249221</v>
      </c>
      <c r="P246" s="8"/>
      <c r="Q246" s="8"/>
      <c r="R246" s="8"/>
      <c r="S246" s="8"/>
      <c r="T246" s="8"/>
      <c r="U246" s="8"/>
      <c r="V246" s="12">
        <v>249221</v>
      </c>
      <c r="W246" s="21">
        <v>249221</v>
      </c>
      <c r="X246" s="23">
        <f>W246-U246</f>
        <v>249221</v>
      </c>
      <c r="Y246" s="46">
        <f>+VLOOKUP(G246,'CIRCLEK-MN'!D:J,7,0)</f>
        <v>249221</v>
      </c>
      <c r="Z246" s="46">
        <f>+Y246-X246</f>
        <v>0</v>
      </c>
    </row>
    <row r="247" spans="1:26" ht="25.5" x14ac:dyDescent="0.25">
      <c r="A247" s="8"/>
      <c r="B247" s="9" t="s">
        <v>37</v>
      </c>
      <c r="C247" s="9" t="s">
        <v>822</v>
      </c>
      <c r="D247" s="9" t="s">
        <v>832</v>
      </c>
      <c r="E247" s="9" t="s">
        <v>833</v>
      </c>
      <c r="F247" s="9" t="s">
        <v>812</v>
      </c>
      <c r="G247" s="2">
        <f>0+RIGHT(E247,8)</f>
        <v>61468</v>
      </c>
      <c r="H247" s="9" t="s">
        <v>812</v>
      </c>
      <c r="I247" s="9" t="s">
        <v>834</v>
      </c>
      <c r="J247" s="10" t="s">
        <v>43</v>
      </c>
      <c r="K247" s="11" t="s">
        <v>256</v>
      </c>
      <c r="L247" s="8"/>
      <c r="M247" s="8"/>
      <c r="N247" s="12">
        <v>199377</v>
      </c>
      <c r="O247" s="12">
        <v>199377</v>
      </c>
      <c r="P247" s="8"/>
      <c r="Q247" s="8"/>
      <c r="R247" s="8"/>
      <c r="S247" s="8"/>
      <c r="T247" s="8"/>
      <c r="U247" s="8"/>
      <c r="V247" s="12">
        <v>199377</v>
      </c>
      <c r="W247" s="21">
        <v>199377</v>
      </c>
      <c r="X247" s="23">
        <f>W247-U247</f>
        <v>199377</v>
      </c>
      <c r="Y247" s="46">
        <f>+VLOOKUP(G247,'CIRCLEK-MN'!D:J,7,0)</f>
        <v>199377</v>
      </c>
      <c r="Z247" s="46">
        <f>+Y247-X247</f>
        <v>0</v>
      </c>
    </row>
    <row r="248" spans="1:26" ht="25.5" x14ac:dyDescent="0.25">
      <c r="A248" s="8"/>
      <c r="B248" s="9" t="s">
        <v>37</v>
      </c>
      <c r="C248" s="9" t="s">
        <v>835</v>
      </c>
      <c r="D248" s="9" t="s">
        <v>836</v>
      </c>
      <c r="E248" s="9" t="s">
        <v>837</v>
      </c>
      <c r="F248" s="9" t="s">
        <v>812</v>
      </c>
      <c r="G248" s="2">
        <f>0+RIGHT(E248,8)</f>
        <v>61453</v>
      </c>
      <c r="H248" s="9" t="s">
        <v>812</v>
      </c>
      <c r="I248" s="9" t="s">
        <v>838</v>
      </c>
      <c r="J248" s="10" t="s">
        <v>43</v>
      </c>
      <c r="K248" s="11" t="s">
        <v>44</v>
      </c>
      <c r="L248" s="8"/>
      <c r="M248" s="8"/>
      <c r="N248" s="12">
        <v>199377</v>
      </c>
      <c r="O248" s="12">
        <v>199377</v>
      </c>
      <c r="P248" s="8"/>
      <c r="Q248" s="8"/>
      <c r="R248" s="8"/>
      <c r="S248" s="8"/>
      <c r="T248" s="8"/>
      <c r="U248" s="8"/>
      <c r="V248" s="12">
        <v>199377</v>
      </c>
      <c r="W248" s="21">
        <v>199377</v>
      </c>
      <c r="X248" s="23">
        <f>W248-U248</f>
        <v>199377</v>
      </c>
      <c r="Y248" s="46">
        <f>+VLOOKUP(G248,'CIRCLEK-MN'!D:J,7,0)</f>
        <v>199377</v>
      </c>
      <c r="Z248" s="46">
        <f>+Y248-X248</f>
        <v>0</v>
      </c>
    </row>
    <row r="249" spans="1:26" ht="25.5" x14ac:dyDescent="0.25">
      <c r="A249" s="8"/>
      <c r="B249" s="9" t="s">
        <v>37</v>
      </c>
      <c r="C249" s="9" t="s">
        <v>835</v>
      </c>
      <c r="D249" s="9" t="s">
        <v>839</v>
      </c>
      <c r="E249" s="9" t="s">
        <v>840</v>
      </c>
      <c r="F249" s="9" t="s">
        <v>812</v>
      </c>
      <c r="G249" s="2">
        <f>0+RIGHT(E249,8)</f>
        <v>61467</v>
      </c>
      <c r="H249" s="9" t="s">
        <v>812</v>
      </c>
      <c r="I249" s="9" t="s">
        <v>841</v>
      </c>
      <c r="J249" s="10" t="s">
        <v>43</v>
      </c>
      <c r="K249" s="11" t="s">
        <v>44</v>
      </c>
      <c r="L249" s="8"/>
      <c r="M249" s="8"/>
      <c r="N249" s="12">
        <v>199377</v>
      </c>
      <c r="O249" s="12">
        <v>199377</v>
      </c>
      <c r="P249" s="8"/>
      <c r="Q249" s="8"/>
      <c r="R249" s="8"/>
      <c r="S249" s="8"/>
      <c r="T249" s="8"/>
      <c r="U249" s="8"/>
      <c r="V249" s="12">
        <v>199377</v>
      </c>
      <c r="W249" s="21">
        <v>199377</v>
      </c>
      <c r="X249" s="23">
        <f>W249-U249</f>
        <v>199377</v>
      </c>
      <c r="Y249" s="46">
        <f>+VLOOKUP(G249,'CIRCLEK-MN'!D:J,7,0)</f>
        <v>199377</v>
      </c>
      <c r="Z249" s="46">
        <f>+Y249-X249</f>
        <v>0</v>
      </c>
    </row>
    <row r="250" spans="1:26" ht="25.5" x14ac:dyDescent="0.25">
      <c r="A250" s="8"/>
      <c r="B250" s="9" t="s">
        <v>37</v>
      </c>
      <c r="C250" s="9" t="s">
        <v>835</v>
      </c>
      <c r="D250" s="9" t="s">
        <v>842</v>
      </c>
      <c r="E250" s="9" t="s">
        <v>843</v>
      </c>
      <c r="F250" s="9" t="s">
        <v>822</v>
      </c>
      <c r="G250" s="2">
        <f>0+RIGHT(E250,8)</f>
        <v>62754</v>
      </c>
      <c r="H250" s="9" t="s">
        <v>822</v>
      </c>
      <c r="I250" s="9" t="s">
        <v>844</v>
      </c>
      <c r="J250" s="10" t="s">
        <v>43</v>
      </c>
      <c r="K250" s="11" t="s">
        <v>44</v>
      </c>
      <c r="L250" s="8"/>
      <c r="M250" s="8"/>
      <c r="N250" s="12">
        <v>249221</v>
      </c>
      <c r="O250" s="12">
        <v>249221</v>
      </c>
      <c r="P250" s="8"/>
      <c r="Q250" s="8"/>
      <c r="R250" s="8"/>
      <c r="S250" s="8"/>
      <c r="T250" s="8"/>
      <c r="U250" s="8"/>
      <c r="V250" s="12">
        <v>249221</v>
      </c>
      <c r="W250" s="21">
        <v>249221</v>
      </c>
      <c r="X250" s="23">
        <f>W250-U250</f>
        <v>249221</v>
      </c>
      <c r="Y250" s="46">
        <f>+VLOOKUP(G250,'CIRCLEK-MN'!D:J,7,0)</f>
        <v>249221</v>
      </c>
      <c r="Z250" s="46">
        <f>+Y250-X250</f>
        <v>0</v>
      </c>
    </row>
    <row r="251" spans="1:26" ht="25.5" x14ac:dyDescent="0.25">
      <c r="A251" s="8"/>
      <c r="B251" s="9" t="s">
        <v>37</v>
      </c>
      <c r="C251" s="9" t="s">
        <v>835</v>
      </c>
      <c r="D251" s="9" t="s">
        <v>845</v>
      </c>
      <c r="E251" s="9" t="s">
        <v>846</v>
      </c>
      <c r="F251" s="9" t="s">
        <v>822</v>
      </c>
      <c r="G251" s="2">
        <f>0+RIGHT(E251,8)</f>
        <v>62778</v>
      </c>
      <c r="H251" s="9" t="s">
        <v>822</v>
      </c>
      <c r="I251" s="9" t="s">
        <v>847</v>
      </c>
      <c r="J251" s="10" t="s">
        <v>43</v>
      </c>
      <c r="K251" s="11" t="s">
        <v>44</v>
      </c>
      <c r="L251" s="8"/>
      <c r="M251" s="8"/>
      <c r="N251" s="12">
        <v>249221</v>
      </c>
      <c r="O251" s="12">
        <v>249221</v>
      </c>
      <c r="P251" s="8"/>
      <c r="Q251" s="8"/>
      <c r="R251" s="8"/>
      <c r="S251" s="8"/>
      <c r="T251" s="8"/>
      <c r="U251" s="8"/>
      <c r="V251" s="12">
        <v>249221</v>
      </c>
      <c r="W251" s="21">
        <v>249221</v>
      </c>
      <c r="X251" s="23">
        <f>W251-U251</f>
        <v>249221</v>
      </c>
      <c r="Y251" s="46">
        <f>+VLOOKUP(G251,'CIRCLEK-MN'!D:J,7,0)</f>
        <v>249221</v>
      </c>
      <c r="Z251" s="46">
        <f>+Y251-X251</f>
        <v>0</v>
      </c>
    </row>
    <row r="252" spans="1:26" ht="25.5" x14ac:dyDescent="0.25">
      <c r="A252" s="8"/>
      <c r="B252" s="9" t="s">
        <v>37</v>
      </c>
      <c r="C252" s="9" t="s">
        <v>835</v>
      </c>
      <c r="D252" s="9" t="s">
        <v>848</v>
      </c>
      <c r="E252" s="9" t="s">
        <v>849</v>
      </c>
      <c r="F252" s="9" t="s">
        <v>835</v>
      </c>
      <c r="G252" s="2">
        <f>+VLOOKUP(E252,'[1]CIRCLEK-MN'!A$4171:D$4273,4,0)</f>
        <v>3513</v>
      </c>
      <c r="H252" s="9" t="s">
        <v>835</v>
      </c>
      <c r="I252" s="9" t="s">
        <v>850</v>
      </c>
      <c r="J252" s="10" t="s">
        <v>43</v>
      </c>
      <c r="K252" s="11" t="s">
        <v>44</v>
      </c>
      <c r="L252" s="12">
        <v>202944</v>
      </c>
      <c r="M252" s="12">
        <v>202944</v>
      </c>
      <c r="N252" s="8"/>
      <c r="O252" s="8"/>
      <c r="P252" s="8"/>
      <c r="Q252" s="8"/>
      <c r="R252" s="8"/>
      <c r="S252" s="8"/>
      <c r="T252" s="12">
        <v>202944</v>
      </c>
      <c r="U252" s="12">
        <v>202944</v>
      </c>
      <c r="V252" s="8"/>
      <c r="W252" s="22"/>
      <c r="X252" s="23">
        <f>W252-U252</f>
        <v>-202944</v>
      </c>
      <c r="Y252" s="46">
        <f>+VLOOKUP(G252,'CIRCLEK-MN'!D:J,7,0)</f>
        <v>-202944</v>
      </c>
      <c r="Z252" s="46">
        <f>+Y252-X252</f>
        <v>0</v>
      </c>
    </row>
    <row r="253" spans="1:26" ht="25.5" x14ac:dyDescent="0.25">
      <c r="A253" s="8"/>
      <c r="B253" s="9" t="s">
        <v>37</v>
      </c>
      <c r="C253" s="9" t="s">
        <v>851</v>
      </c>
      <c r="D253" s="9" t="s">
        <v>852</v>
      </c>
      <c r="E253" s="9" t="s">
        <v>853</v>
      </c>
      <c r="F253" s="9" t="s">
        <v>822</v>
      </c>
      <c r="G253" s="2">
        <f>0+RIGHT(E253,8)</f>
        <v>62779</v>
      </c>
      <c r="H253" s="9" t="s">
        <v>822</v>
      </c>
      <c r="I253" s="9" t="s">
        <v>854</v>
      </c>
      <c r="J253" s="10" t="s">
        <v>43</v>
      </c>
      <c r="K253" s="11" t="s">
        <v>44</v>
      </c>
      <c r="L253" s="8"/>
      <c r="M253" s="8"/>
      <c r="N253" s="12">
        <v>249221</v>
      </c>
      <c r="O253" s="12">
        <v>249221</v>
      </c>
      <c r="P253" s="8"/>
      <c r="Q253" s="8"/>
      <c r="R253" s="8"/>
      <c r="S253" s="8"/>
      <c r="T253" s="8"/>
      <c r="U253" s="8"/>
      <c r="V253" s="12">
        <v>249221</v>
      </c>
      <c r="W253" s="21">
        <v>249221</v>
      </c>
      <c r="X253" s="23">
        <f>W253-U253</f>
        <v>249221</v>
      </c>
      <c r="Y253" s="46">
        <f>+VLOOKUP(G253,'CIRCLEK-MN'!D:J,7,0)</f>
        <v>249221</v>
      </c>
      <c r="Z253" s="46">
        <f>+Y253-X253</f>
        <v>0</v>
      </c>
    </row>
    <row r="254" spans="1:26" ht="25.5" x14ac:dyDescent="0.25">
      <c r="A254" s="8"/>
      <c r="B254" s="9" t="s">
        <v>37</v>
      </c>
      <c r="C254" s="9" t="s">
        <v>851</v>
      </c>
      <c r="D254" s="9" t="s">
        <v>855</v>
      </c>
      <c r="E254" s="9" t="s">
        <v>856</v>
      </c>
      <c r="F254" s="9" t="s">
        <v>822</v>
      </c>
      <c r="G254" s="2">
        <f>0+RIGHT(E254,8)</f>
        <v>62780</v>
      </c>
      <c r="H254" s="9" t="s">
        <v>822</v>
      </c>
      <c r="I254" s="9" t="s">
        <v>857</v>
      </c>
      <c r="J254" s="10" t="s">
        <v>43</v>
      </c>
      <c r="K254" s="11" t="s">
        <v>44</v>
      </c>
      <c r="L254" s="8"/>
      <c r="M254" s="8"/>
      <c r="N254" s="12">
        <v>249221</v>
      </c>
      <c r="O254" s="12">
        <v>249221</v>
      </c>
      <c r="P254" s="8"/>
      <c r="Q254" s="8"/>
      <c r="R254" s="8"/>
      <c r="S254" s="8"/>
      <c r="T254" s="8"/>
      <c r="U254" s="8"/>
      <c r="V254" s="12">
        <v>249221</v>
      </c>
      <c r="W254" s="21">
        <v>249221</v>
      </c>
      <c r="X254" s="23">
        <f>W254-U254</f>
        <v>249221</v>
      </c>
      <c r="Y254" s="46">
        <f>+VLOOKUP(G254,'CIRCLEK-MN'!D:J,7,0)</f>
        <v>249221</v>
      </c>
      <c r="Z254" s="46">
        <f>+Y254-X254</f>
        <v>0</v>
      </c>
    </row>
    <row r="255" spans="1:26" ht="25.5" x14ac:dyDescent="0.25">
      <c r="A255" s="8"/>
      <c r="B255" s="9" t="s">
        <v>37</v>
      </c>
      <c r="C255" s="9" t="s">
        <v>858</v>
      </c>
      <c r="D255" s="9" t="s">
        <v>859</v>
      </c>
      <c r="E255" s="9" t="s">
        <v>860</v>
      </c>
      <c r="F255" s="9" t="s">
        <v>835</v>
      </c>
      <c r="G255" s="2">
        <f>0+RIGHT(E255,8)</f>
        <v>63216</v>
      </c>
      <c r="H255" s="9" t="s">
        <v>835</v>
      </c>
      <c r="I255" s="9" t="s">
        <v>861</v>
      </c>
      <c r="J255" s="10" t="s">
        <v>43</v>
      </c>
      <c r="K255" s="11" t="s">
        <v>44</v>
      </c>
      <c r="L255" s="8"/>
      <c r="M255" s="8"/>
      <c r="N255" s="12">
        <v>199377</v>
      </c>
      <c r="O255" s="12">
        <v>199377</v>
      </c>
      <c r="P255" s="8"/>
      <c r="Q255" s="8"/>
      <c r="R255" s="8"/>
      <c r="S255" s="8"/>
      <c r="T255" s="8"/>
      <c r="U255" s="8"/>
      <c r="V255" s="12">
        <v>199377</v>
      </c>
      <c r="W255" s="21">
        <v>199377</v>
      </c>
      <c r="X255" s="23">
        <f>W255-U255</f>
        <v>199377</v>
      </c>
      <c r="Y255" s="46">
        <f>+VLOOKUP(G255,'CIRCLEK-MN'!D:J,7,0)</f>
        <v>199377</v>
      </c>
      <c r="Z255" s="46">
        <f>+Y255-X255</f>
        <v>0</v>
      </c>
    </row>
    <row r="256" spans="1:26" ht="25.5" x14ac:dyDescent="0.25">
      <c r="A256" s="8"/>
      <c r="B256" s="9" t="s">
        <v>37</v>
      </c>
      <c r="C256" s="9" t="s">
        <v>858</v>
      </c>
      <c r="D256" s="9" t="s">
        <v>862</v>
      </c>
      <c r="E256" s="9" t="s">
        <v>863</v>
      </c>
      <c r="F256" s="9" t="s">
        <v>835</v>
      </c>
      <c r="G256" s="2">
        <f>0+RIGHT(E256,8)</f>
        <v>63217</v>
      </c>
      <c r="H256" s="9" t="s">
        <v>835</v>
      </c>
      <c r="I256" s="9" t="s">
        <v>864</v>
      </c>
      <c r="J256" s="10" t="s">
        <v>43</v>
      </c>
      <c r="K256" s="11" t="s">
        <v>44</v>
      </c>
      <c r="L256" s="8"/>
      <c r="M256" s="8"/>
      <c r="N256" s="12">
        <v>249221</v>
      </c>
      <c r="O256" s="12">
        <v>249221</v>
      </c>
      <c r="P256" s="8"/>
      <c r="Q256" s="8"/>
      <c r="R256" s="8"/>
      <c r="S256" s="8"/>
      <c r="T256" s="8"/>
      <c r="U256" s="8"/>
      <c r="V256" s="12">
        <v>249221</v>
      </c>
      <c r="W256" s="21">
        <v>249221</v>
      </c>
      <c r="X256" s="23">
        <f>W256-U256</f>
        <v>249221</v>
      </c>
      <c r="Y256" s="46">
        <f>+VLOOKUP(G256,'CIRCLEK-MN'!D:J,7,0)</f>
        <v>249221</v>
      </c>
      <c r="Z256" s="46">
        <f>+Y256-X256</f>
        <v>0</v>
      </c>
    </row>
    <row r="257" spans="1:26" ht="25.5" x14ac:dyDescent="0.25">
      <c r="A257" s="8"/>
      <c r="B257" s="9" t="s">
        <v>37</v>
      </c>
      <c r="C257" s="9" t="s">
        <v>858</v>
      </c>
      <c r="D257" s="9" t="s">
        <v>865</v>
      </c>
      <c r="E257" s="9" t="s">
        <v>866</v>
      </c>
      <c r="F257" s="9" t="s">
        <v>835</v>
      </c>
      <c r="G257" s="2">
        <f>0+RIGHT(E257,8)</f>
        <v>63238</v>
      </c>
      <c r="H257" s="9" t="s">
        <v>835</v>
      </c>
      <c r="I257" s="9" t="s">
        <v>867</v>
      </c>
      <c r="J257" s="10" t="s">
        <v>43</v>
      </c>
      <c r="K257" s="11" t="s">
        <v>44</v>
      </c>
      <c r="L257" s="8"/>
      <c r="M257" s="8"/>
      <c r="N257" s="12">
        <v>199377</v>
      </c>
      <c r="O257" s="12">
        <v>199377</v>
      </c>
      <c r="P257" s="8"/>
      <c r="Q257" s="8"/>
      <c r="R257" s="8"/>
      <c r="S257" s="8"/>
      <c r="T257" s="8"/>
      <c r="U257" s="8"/>
      <c r="V257" s="12">
        <v>199377</v>
      </c>
      <c r="W257" s="21">
        <v>199377</v>
      </c>
      <c r="X257" s="23">
        <f>W257-U257</f>
        <v>199377</v>
      </c>
      <c r="Y257" s="46">
        <f>+VLOOKUP(G257,'CIRCLEK-MN'!D:J,7,0)</f>
        <v>199377</v>
      </c>
      <c r="Z257" s="46">
        <f>+Y257-X257</f>
        <v>0</v>
      </c>
    </row>
    <row r="258" spans="1:26" ht="25.5" x14ac:dyDescent="0.25">
      <c r="A258" s="8"/>
      <c r="B258" s="9" t="s">
        <v>37</v>
      </c>
      <c r="C258" s="9" t="s">
        <v>868</v>
      </c>
      <c r="D258" s="9" t="s">
        <v>869</v>
      </c>
      <c r="E258" s="9" t="s">
        <v>870</v>
      </c>
      <c r="F258" s="9" t="s">
        <v>835</v>
      </c>
      <c r="G258" s="2">
        <f>0+RIGHT(E258,8)</f>
        <v>63215</v>
      </c>
      <c r="H258" s="9" t="s">
        <v>835</v>
      </c>
      <c r="I258" s="9" t="s">
        <v>871</v>
      </c>
      <c r="J258" s="10" t="s">
        <v>43</v>
      </c>
      <c r="K258" s="11" t="s">
        <v>44</v>
      </c>
      <c r="L258" s="8"/>
      <c r="M258" s="8"/>
      <c r="N258" s="12">
        <v>199377</v>
      </c>
      <c r="O258" s="12">
        <v>199377</v>
      </c>
      <c r="P258" s="8"/>
      <c r="Q258" s="8"/>
      <c r="R258" s="8"/>
      <c r="S258" s="8"/>
      <c r="T258" s="8"/>
      <c r="U258" s="8"/>
      <c r="V258" s="12">
        <v>199377</v>
      </c>
      <c r="W258" s="21">
        <v>199377</v>
      </c>
      <c r="X258" s="23">
        <f>W258-U258</f>
        <v>199377</v>
      </c>
      <c r="Y258" s="46">
        <f>+VLOOKUP(G258,'CIRCLEK-MN'!D:J,7,0)</f>
        <v>199377</v>
      </c>
      <c r="Z258" s="46">
        <f>+Y258-X258</f>
        <v>0</v>
      </c>
    </row>
    <row r="259" spans="1:26" ht="25.5" x14ac:dyDescent="0.25">
      <c r="A259" s="8"/>
      <c r="B259" s="9" t="s">
        <v>37</v>
      </c>
      <c r="C259" s="9" t="s">
        <v>868</v>
      </c>
      <c r="D259" s="9" t="s">
        <v>872</v>
      </c>
      <c r="E259" s="9" t="s">
        <v>873</v>
      </c>
      <c r="F259" s="9" t="s">
        <v>835</v>
      </c>
      <c r="G259" s="2">
        <f>0+RIGHT(E259,8)</f>
        <v>63218</v>
      </c>
      <c r="H259" s="9" t="s">
        <v>835</v>
      </c>
      <c r="I259" s="9" t="s">
        <v>874</v>
      </c>
      <c r="J259" s="10" t="s">
        <v>43</v>
      </c>
      <c r="K259" s="11" t="s">
        <v>44</v>
      </c>
      <c r="L259" s="8"/>
      <c r="M259" s="8"/>
      <c r="N259" s="12">
        <v>199377</v>
      </c>
      <c r="O259" s="12">
        <v>199377</v>
      </c>
      <c r="P259" s="8"/>
      <c r="Q259" s="8"/>
      <c r="R259" s="8"/>
      <c r="S259" s="8"/>
      <c r="T259" s="8"/>
      <c r="U259" s="8"/>
      <c r="V259" s="12">
        <v>199377</v>
      </c>
      <c r="W259" s="21">
        <v>199377</v>
      </c>
      <c r="X259" s="23">
        <f>W259-U259</f>
        <v>199377</v>
      </c>
      <c r="Y259" s="46">
        <f>+VLOOKUP(G259,'CIRCLEK-MN'!D:J,7,0)</f>
        <v>199377</v>
      </c>
      <c r="Z259" s="46">
        <f>+Y259-X259</f>
        <v>0</v>
      </c>
    </row>
    <row r="260" spans="1:26" ht="25.5" x14ac:dyDescent="0.25">
      <c r="A260" s="8"/>
      <c r="B260" s="9" t="s">
        <v>37</v>
      </c>
      <c r="C260" s="9" t="s">
        <v>868</v>
      </c>
      <c r="D260" s="9" t="s">
        <v>875</v>
      </c>
      <c r="E260" s="9" t="s">
        <v>876</v>
      </c>
      <c r="F260" s="9" t="s">
        <v>835</v>
      </c>
      <c r="G260" s="2">
        <f>0+RIGHT(E260,8)</f>
        <v>63237</v>
      </c>
      <c r="H260" s="9" t="s">
        <v>835</v>
      </c>
      <c r="I260" s="9" t="s">
        <v>877</v>
      </c>
      <c r="J260" s="10" t="s">
        <v>43</v>
      </c>
      <c r="K260" s="11" t="s">
        <v>44</v>
      </c>
      <c r="L260" s="8"/>
      <c r="M260" s="8"/>
      <c r="N260" s="12">
        <v>249221</v>
      </c>
      <c r="O260" s="12">
        <v>249221</v>
      </c>
      <c r="P260" s="8"/>
      <c r="Q260" s="8"/>
      <c r="R260" s="8"/>
      <c r="S260" s="8"/>
      <c r="T260" s="8"/>
      <c r="U260" s="8"/>
      <c r="V260" s="12">
        <v>249221</v>
      </c>
      <c r="W260" s="21">
        <v>249221</v>
      </c>
      <c r="X260" s="23">
        <f>W260-U260</f>
        <v>249221</v>
      </c>
      <c r="Y260" s="46">
        <f>+VLOOKUP(G260,'CIRCLEK-MN'!D:J,7,0)</f>
        <v>249221</v>
      </c>
      <c r="Z260" s="46">
        <f>+Y260-X260</f>
        <v>0</v>
      </c>
    </row>
    <row r="261" spans="1:26" ht="25.5" x14ac:dyDescent="0.25">
      <c r="A261" s="8"/>
      <c r="B261" s="9" t="s">
        <v>37</v>
      </c>
      <c r="C261" s="9" t="s">
        <v>868</v>
      </c>
      <c r="D261" s="9" t="s">
        <v>878</v>
      </c>
      <c r="E261" s="9" t="s">
        <v>879</v>
      </c>
      <c r="F261" s="9" t="s">
        <v>868</v>
      </c>
      <c r="G261" s="2">
        <f>0+RIGHT(E261,8)</f>
        <v>63318</v>
      </c>
      <c r="H261" s="9" t="s">
        <v>868</v>
      </c>
      <c r="I261" s="9" t="s">
        <v>880</v>
      </c>
      <c r="J261" s="10" t="s">
        <v>43</v>
      </c>
      <c r="K261" s="11" t="s">
        <v>44</v>
      </c>
      <c r="L261" s="8"/>
      <c r="M261" s="8"/>
      <c r="N261" s="12">
        <v>199377</v>
      </c>
      <c r="O261" s="12">
        <v>199377</v>
      </c>
      <c r="P261" s="8"/>
      <c r="Q261" s="8"/>
      <c r="R261" s="8"/>
      <c r="S261" s="8"/>
      <c r="T261" s="8"/>
      <c r="U261" s="8"/>
      <c r="V261" s="12">
        <v>199377</v>
      </c>
      <c r="W261" s="21">
        <v>199377</v>
      </c>
      <c r="X261" s="23">
        <f>W261-U261</f>
        <v>199377</v>
      </c>
      <c r="Y261" s="46">
        <f>+VLOOKUP(G261,'CIRCLEK-MN'!D:J,7,0)</f>
        <v>199377</v>
      </c>
      <c r="Z261" s="46">
        <f>+Y261-X261</f>
        <v>0</v>
      </c>
    </row>
    <row r="262" spans="1:26" ht="25.5" x14ac:dyDescent="0.25">
      <c r="A262" s="8"/>
      <c r="B262" s="9" t="s">
        <v>37</v>
      </c>
      <c r="C262" s="9" t="s">
        <v>868</v>
      </c>
      <c r="D262" s="9" t="s">
        <v>881</v>
      </c>
      <c r="E262" s="9" t="s">
        <v>882</v>
      </c>
      <c r="F262" s="9" t="s">
        <v>868</v>
      </c>
      <c r="G262" s="2">
        <f>0+RIGHT(E262,8)</f>
        <v>63356</v>
      </c>
      <c r="H262" s="9" t="s">
        <v>868</v>
      </c>
      <c r="I262" s="9" t="s">
        <v>883</v>
      </c>
      <c r="J262" s="10" t="s">
        <v>43</v>
      </c>
      <c r="K262" s="11" t="s">
        <v>44</v>
      </c>
      <c r="L262" s="8"/>
      <c r="M262" s="8"/>
      <c r="N262" s="12">
        <v>249221</v>
      </c>
      <c r="O262" s="12">
        <v>249221</v>
      </c>
      <c r="P262" s="8"/>
      <c r="Q262" s="8"/>
      <c r="R262" s="8"/>
      <c r="S262" s="8"/>
      <c r="T262" s="8"/>
      <c r="U262" s="8"/>
      <c r="V262" s="12">
        <v>249221</v>
      </c>
      <c r="W262" s="21">
        <v>249221</v>
      </c>
      <c r="X262" s="23">
        <f>W262-U262</f>
        <v>249221</v>
      </c>
      <c r="Y262" s="46">
        <f>+VLOOKUP(G262,'CIRCLEK-MN'!D:J,7,0)</f>
        <v>249221</v>
      </c>
      <c r="Z262" s="46">
        <f>+Y262-X262</f>
        <v>0</v>
      </c>
    </row>
    <row r="263" spans="1:26" ht="25.5" x14ac:dyDescent="0.25">
      <c r="A263" s="8"/>
      <c r="B263" s="9" t="s">
        <v>37</v>
      </c>
      <c r="C263" s="9" t="s">
        <v>884</v>
      </c>
      <c r="D263" s="9" t="s">
        <v>885</v>
      </c>
      <c r="E263" s="9" t="s">
        <v>886</v>
      </c>
      <c r="F263" s="9" t="s">
        <v>887</v>
      </c>
      <c r="G263" s="2">
        <f>0+RIGHT(E263,8)</f>
        <v>63513</v>
      </c>
      <c r="H263" s="9" t="s">
        <v>887</v>
      </c>
      <c r="I263" s="9" t="s">
        <v>888</v>
      </c>
      <c r="J263" s="10" t="s">
        <v>43</v>
      </c>
      <c r="K263" s="11" t="s">
        <v>44</v>
      </c>
      <c r="L263" s="8"/>
      <c r="M263" s="8"/>
      <c r="N263" s="8"/>
      <c r="O263" s="8"/>
      <c r="P263" s="8"/>
      <c r="Q263" s="8"/>
      <c r="R263" s="12">
        <v>249221</v>
      </c>
      <c r="S263" s="12">
        <v>249221</v>
      </c>
      <c r="T263" s="8"/>
      <c r="U263" s="8"/>
      <c r="V263" s="12">
        <v>249221</v>
      </c>
      <c r="W263" s="21">
        <v>249221</v>
      </c>
      <c r="X263" s="23">
        <f>W263-U263</f>
        <v>249221</v>
      </c>
      <c r="Y263" s="46">
        <f>+VLOOKUP(G263,'CIRCLEK-MN'!D:J,7,0)</f>
        <v>249221</v>
      </c>
      <c r="Z263" s="46">
        <f>+Y263-X263</f>
        <v>0</v>
      </c>
    </row>
    <row r="264" spans="1:26" ht="25.5" x14ac:dyDescent="0.25">
      <c r="A264" s="8"/>
      <c r="B264" s="9" t="s">
        <v>37</v>
      </c>
      <c r="C264" s="9" t="s">
        <v>884</v>
      </c>
      <c r="D264" s="9" t="s">
        <v>889</v>
      </c>
      <c r="E264" s="9" t="s">
        <v>890</v>
      </c>
      <c r="F264" s="9" t="s">
        <v>884</v>
      </c>
      <c r="G264" s="2">
        <f>+VLOOKUP(E264,'[1]CIRCLEK-MN'!A$4171:D$4273,4,0)</f>
        <v>3875</v>
      </c>
      <c r="H264" s="9" t="s">
        <v>884</v>
      </c>
      <c r="I264" s="9" t="s">
        <v>891</v>
      </c>
      <c r="J264" s="10" t="s">
        <v>43</v>
      </c>
      <c r="K264" s="11" t="s">
        <v>44</v>
      </c>
      <c r="L264" s="8"/>
      <c r="M264" s="8"/>
      <c r="N264" s="8"/>
      <c r="O264" s="8"/>
      <c r="P264" s="12">
        <v>149532</v>
      </c>
      <c r="Q264" s="12">
        <v>149532</v>
      </c>
      <c r="R264" s="8"/>
      <c r="S264" s="8"/>
      <c r="T264" s="12">
        <v>149532</v>
      </c>
      <c r="U264" s="12">
        <v>149532</v>
      </c>
      <c r="V264" s="8"/>
      <c r="W264" s="22"/>
      <c r="X264" s="23">
        <f>W264-U264</f>
        <v>-149532</v>
      </c>
      <c r="Y264" s="46">
        <f>+VLOOKUP(G264,'CIRCLEK-MN'!D:J,7,0)</f>
        <v>-149532</v>
      </c>
      <c r="Z264" s="46">
        <f>+Y264-X264</f>
        <v>0</v>
      </c>
    </row>
    <row r="265" spans="1:26" ht="25.5" x14ac:dyDescent="0.25">
      <c r="A265" s="8"/>
      <c r="B265" s="9" t="s">
        <v>37</v>
      </c>
      <c r="C265" s="9" t="s">
        <v>892</v>
      </c>
      <c r="D265" s="9" t="s">
        <v>893</v>
      </c>
      <c r="E265" s="9" t="s">
        <v>894</v>
      </c>
      <c r="F265" s="9" t="s">
        <v>887</v>
      </c>
      <c r="G265" s="2">
        <f>0+RIGHT(E265,8)</f>
        <v>63734</v>
      </c>
      <c r="H265" s="9" t="s">
        <v>887</v>
      </c>
      <c r="I265" s="9" t="s">
        <v>895</v>
      </c>
      <c r="J265" s="10" t="s">
        <v>43</v>
      </c>
      <c r="K265" s="11" t="s">
        <v>310</v>
      </c>
      <c r="L265" s="8"/>
      <c r="M265" s="8"/>
      <c r="N265" s="8"/>
      <c r="O265" s="8"/>
      <c r="P265" s="8"/>
      <c r="Q265" s="8"/>
      <c r="R265" s="12">
        <v>1345792</v>
      </c>
      <c r="S265" s="12">
        <v>1345792</v>
      </c>
      <c r="T265" s="8"/>
      <c r="U265" s="8"/>
      <c r="V265" s="12">
        <v>1345792</v>
      </c>
      <c r="W265" s="21">
        <v>1345792</v>
      </c>
      <c r="X265" s="23">
        <f>W265-U265</f>
        <v>1345792</v>
      </c>
      <c r="Y265" s="46">
        <f>+VLOOKUP(G265,'CIRCLEK-MN'!D:J,7,0)</f>
        <v>1345792</v>
      </c>
      <c r="Z265" s="46">
        <f>+Y265-X265</f>
        <v>0</v>
      </c>
    </row>
    <row r="266" spans="1:26" ht="25.5" x14ac:dyDescent="0.25">
      <c r="A266" s="8"/>
      <c r="B266" s="9" t="s">
        <v>37</v>
      </c>
      <c r="C266" s="9" t="s">
        <v>892</v>
      </c>
      <c r="D266" s="9" t="s">
        <v>896</v>
      </c>
      <c r="E266" s="9" t="s">
        <v>897</v>
      </c>
      <c r="F266" s="9" t="s">
        <v>884</v>
      </c>
      <c r="G266" s="2">
        <f>0+RIGHT(E266,8)</f>
        <v>64741</v>
      </c>
      <c r="H266" s="9" t="s">
        <v>884</v>
      </c>
      <c r="I266" s="9" t="s">
        <v>898</v>
      </c>
      <c r="J266" s="10" t="s">
        <v>43</v>
      </c>
      <c r="K266" s="11" t="s">
        <v>44</v>
      </c>
      <c r="L266" s="8"/>
      <c r="M266" s="8"/>
      <c r="N266" s="8"/>
      <c r="O266" s="8"/>
      <c r="P266" s="8"/>
      <c r="Q266" s="8"/>
      <c r="R266" s="12">
        <v>249221</v>
      </c>
      <c r="S266" s="12">
        <v>249221</v>
      </c>
      <c r="T266" s="8"/>
      <c r="U266" s="8"/>
      <c r="V266" s="12">
        <v>249221</v>
      </c>
      <c r="W266" s="21">
        <v>249221</v>
      </c>
      <c r="X266" s="23">
        <f>W266-U266</f>
        <v>249221</v>
      </c>
      <c r="Y266" s="46">
        <f>+VLOOKUP(G266,'CIRCLEK-MN'!D:J,7,0)</f>
        <v>249221</v>
      </c>
      <c r="Z266" s="46">
        <f>+Y266-X266</f>
        <v>0</v>
      </c>
    </row>
    <row r="267" spans="1:26" ht="25.5" x14ac:dyDescent="0.25">
      <c r="A267" s="8"/>
      <c r="B267" s="9" t="s">
        <v>37</v>
      </c>
      <c r="C267" s="9" t="s">
        <v>892</v>
      </c>
      <c r="D267" s="9" t="s">
        <v>899</v>
      </c>
      <c r="E267" s="9" t="s">
        <v>900</v>
      </c>
      <c r="F267" s="9" t="s">
        <v>884</v>
      </c>
      <c r="G267" s="2">
        <f>0+RIGHT(E267,8)</f>
        <v>64766</v>
      </c>
      <c r="H267" s="9" t="s">
        <v>884</v>
      </c>
      <c r="I267" s="9" t="s">
        <v>901</v>
      </c>
      <c r="J267" s="10" t="s">
        <v>43</v>
      </c>
      <c r="K267" s="11" t="s">
        <v>44</v>
      </c>
      <c r="L267" s="8"/>
      <c r="M267" s="8"/>
      <c r="N267" s="8"/>
      <c r="O267" s="8"/>
      <c r="P267" s="8"/>
      <c r="Q267" s="8"/>
      <c r="R267" s="12">
        <v>249221</v>
      </c>
      <c r="S267" s="12">
        <v>249221</v>
      </c>
      <c r="T267" s="8"/>
      <c r="U267" s="8"/>
      <c r="V267" s="12">
        <v>249221</v>
      </c>
      <c r="W267" s="21">
        <v>249221</v>
      </c>
      <c r="X267" s="23">
        <f>W267-U267</f>
        <v>249221</v>
      </c>
      <c r="Y267" s="46">
        <f>+VLOOKUP(G267,'CIRCLEK-MN'!D:J,7,0)</f>
        <v>249221</v>
      </c>
      <c r="Z267" s="46">
        <f>+Y267-X267</f>
        <v>0</v>
      </c>
    </row>
    <row r="268" spans="1:26" ht="25.5" x14ac:dyDescent="0.25">
      <c r="A268" s="8"/>
      <c r="B268" s="9" t="s">
        <v>37</v>
      </c>
      <c r="C268" s="9" t="s">
        <v>892</v>
      </c>
      <c r="D268" s="9" t="s">
        <v>902</v>
      </c>
      <c r="E268" s="9" t="s">
        <v>903</v>
      </c>
      <c r="F268" s="9" t="s">
        <v>884</v>
      </c>
      <c r="G268" s="2">
        <f>0+RIGHT(E268,8)</f>
        <v>64767</v>
      </c>
      <c r="H268" s="9" t="s">
        <v>884</v>
      </c>
      <c r="I268" s="9" t="s">
        <v>904</v>
      </c>
      <c r="J268" s="10" t="s">
        <v>43</v>
      </c>
      <c r="K268" s="11" t="s">
        <v>44</v>
      </c>
      <c r="L268" s="8"/>
      <c r="M268" s="8"/>
      <c r="N268" s="8"/>
      <c r="O268" s="8"/>
      <c r="P268" s="8"/>
      <c r="Q268" s="8"/>
      <c r="R268" s="12">
        <v>199377</v>
      </c>
      <c r="S268" s="12">
        <v>199377</v>
      </c>
      <c r="T268" s="8"/>
      <c r="U268" s="8"/>
      <c r="V268" s="12">
        <v>199377</v>
      </c>
      <c r="W268" s="21">
        <v>199377</v>
      </c>
      <c r="X268" s="23">
        <f>W268-U268</f>
        <v>199377</v>
      </c>
      <c r="Y268" s="46">
        <f>+VLOOKUP(G268,'CIRCLEK-MN'!D:J,7,0)</f>
        <v>199377</v>
      </c>
      <c r="Z268" s="46">
        <f>+Y268-X268</f>
        <v>0</v>
      </c>
    </row>
    <row r="269" spans="1:26" ht="25.5" x14ac:dyDescent="0.25">
      <c r="A269" s="8"/>
      <c r="B269" s="9" t="s">
        <v>37</v>
      </c>
      <c r="C269" s="9" t="s">
        <v>905</v>
      </c>
      <c r="D269" s="9" t="s">
        <v>906</v>
      </c>
      <c r="E269" s="9" t="s">
        <v>907</v>
      </c>
      <c r="F269" s="9" t="s">
        <v>884</v>
      </c>
      <c r="G269" s="2">
        <f>0+RIGHT(E269,8)</f>
        <v>64713</v>
      </c>
      <c r="H269" s="9" t="s">
        <v>884</v>
      </c>
      <c r="I269" s="9" t="s">
        <v>908</v>
      </c>
      <c r="J269" s="10" t="s">
        <v>43</v>
      </c>
      <c r="K269" s="11" t="s">
        <v>755</v>
      </c>
      <c r="L269" s="8"/>
      <c r="M269" s="8"/>
      <c r="N269" s="8"/>
      <c r="O269" s="8"/>
      <c r="P269" s="8"/>
      <c r="Q269" s="8"/>
      <c r="R269" s="12">
        <v>224299</v>
      </c>
      <c r="S269" s="12">
        <v>224299</v>
      </c>
      <c r="T269" s="8"/>
      <c r="U269" s="8"/>
      <c r="V269" s="12">
        <v>224299</v>
      </c>
      <c r="W269" s="21">
        <v>224299</v>
      </c>
      <c r="X269" s="23">
        <f>W269-U269</f>
        <v>224299</v>
      </c>
      <c r="Y269" s="46">
        <f>+VLOOKUP(G269,'CIRCLEK-MN'!D:J,7,0)</f>
        <v>224299</v>
      </c>
      <c r="Z269" s="46">
        <f>+Y269-X269</f>
        <v>0</v>
      </c>
    </row>
    <row r="270" spans="1:26" ht="25.5" x14ac:dyDescent="0.25">
      <c r="A270" s="8"/>
      <c r="B270" s="9" t="s">
        <v>37</v>
      </c>
      <c r="C270" s="9" t="s">
        <v>905</v>
      </c>
      <c r="D270" s="9" t="s">
        <v>909</v>
      </c>
      <c r="E270" s="9" t="s">
        <v>910</v>
      </c>
      <c r="F270" s="9" t="s">
        <v>884</v>
      </c>
      <c r="G270" s="2">
        <f>0+RIGHT(E270,8)</f>
        <v>65350</v>
      </c>
      <c r="H270" s="9" t="s">
        <v>884</v>
      </c>
      <c r="I270" s="9" t="s">
        <v>911</v>
      </c>
      <c r="J270" s="10" t="s">
        <v>43</v>
      </c>
      <c r="K270" s="11" t="s">
        <v>256</v>
      </c>
      <c r="L270" s="8"/>
      <c r="M270" s="8"/>
      <c r="N270" s="8"/>
      <c r="O270" s="8"/>
      <c r="P270" s="8"/>
      <c r="Q270" s="8"/>
      <c r="R270" s="12">
        <v>249221</v>
      </c>
      <c r="S270" s="12">
        <v>249221</v>
      </c>
      <c r="T270" s="8"/>
      <c r="U270" s="8"/>
      <c r="V270" s="12">
        <v>249221</v>
      </c>
      <c r="W270" s="21">
        <v>249221</v>
      </c>
      <c r="X270" s="23">
        <f>W270-U270</f>
        <v>249221</v>
      </c>
      <c r="Y270" s="46">
        <f>+VLOOKUP(G270,'CIRCLEK-MN'!D:J,7,0)</f>
        <v>249221</v>
      </c>
      <c r="Z270" s="46">
        <f>+Y270-X270</f>
        <v>0</v>
      </c>
    </row>
    <row r="271" spans="1:26" ht="25.5" x14ac:dyDescent="0.25">
      <c r="A271" s="8"/>
      <c r="B271" s="9" t="s">
        <v>37</v>
      </c>
      <c r="C271" s="9" t="s">
        <v>905</v>
      </c>
      <c r="D271" s="9" t="s">
        <v>912</v>
      </c>
      <c r="E271" s="9" t="s">
        <v>913</v>
      </c>
      <c r="F271" s="9" t="s">
        <v>892</v>
      </c>
      <c r="G271" s="2">
        <f>0+RIGHT(E271,8)</f>
        <v>65404</v>
      </c>
      <c r="H271" s="9" t="s">
        <v>892</v>
      </c>
      <c r="I271" s="9" t="s">
        <v>914</v>
      </c>
      <c r="J271" s="10" t="s">
        <v>43</v>
      </c>
      <c r="K271" s="11" t="s">
        <v>44</v>
      </c>
      <c r="L271" s="8"/>
      <c r="M271" s="8"/>
      <c r="N271" s="8"/>
      <c r="O271" s="8"/>
      <c r="P271" s="8"/>
      <c r="Q271" s="8"/>
      <c r="R271" s="12">
        <v>199377</v>
      </c>
      <c r="S271" s="12">
        <v>199377</v>
      </c>
      <c r="T271" s="8"/>
      <c r="U271" s="8"/>
      <c r="V271" s="12">
        <v>199377</v>
      </c>
      <c r="W271" s="21">
        <v>199377</v>
      </c>
      <c r="X271" s="23">
        <f>W271-U271</f>
        <v>199377</v>
      </c>
      <c r="Y271" s="46">
        <f>+VLOOKUP(G271,'CIRCLEK-MN'!D:J,7,0)</f>
        <v>199377</v>
      </c>
      <c r="Z271" s="46">
        <f>+Y271-X271</f>
        <v>0</v>
      </c>
    </row>
    <row r="272" spans="1:26" ht="25.5" x14ac:dyDescent="0.25">
      <c r="A272" s="8"/>
      <c r="B272" s="9" t="s">
        <v>37</v>
      </c>
      <c r="C272" s="9" t="s">
        <v>905</v>
      </c>
      <c r="D272" s="9" t="s">
        <v>915</v>
      </c>
      <c r="E272" s="9" t="s">
        <v>916</v>
      </c>
      <c r="F272" s="9" t="s">
        <v>892</v>
      </c>
      <c r="G272" s="2">
        <f>0+RIGHT(E272,8)</f>
        <v>65430</v>
      </c>
      <c r="H272" s="9" t="s">
        <v>892</v>
      </c>
      <c r="I272" s="9" t="s">
        <v>917</v>
      </c>
      <c r="J272" s="10" t="s">
        <v>43</v>
      </c>
      <c r="K272" s="11" t="s">
        <v>44</v>
      </c>
      <c r="L272" s="8"/>
      <c r="M272" s="8"/>
      <c r="N272" s="8"/>
      <c r="O272" s="8"/>
      <c r="P272" s="8"/>
      <c r="Q272" s="8"/>
      <c r="R272" s="12">
        <v>199377</v>
      </c>
      <c r="S272" s="12">
        <v>199377</v>
      </c>
      <c r="T272" s="8"/>
      <c r="U272" s="8"/>
      <c r="V272" s="12">
        <v>199377</v>
      </c>
      <c r="W272" s="21">
        <v>199377</v>
      </c>
      <c r="X272" s="23">
        <f>W272-U272</f>
        <v>199377</v>
      </c>
      <c r="Y272" s="46">
        <f>+VLOOKUP(G272,'CIRCLEK-MN'!D:J,7,0)</f>
        <v>199377</v>
      </c>
      <c r="Z272" s="46">
        <f>+Y272-X272</f>
        <v>0</v>
      </c>
    </row>
    <row r="273" spans="1:26" ht="25.5" x14ac:dyDescent="0.25">
      <c r="A273" s="8"/>
      <c r="B273" s="9" t="s">
        <v>37</v>
      </c>
      <c r="C273" s="9" t="s">
        <v>905</v>
      </c>
      <c r="D273" s="9" t="s">
        <v>918</v>
      </c>
      <c r="E273" s="9" t="s">
        <v>919</v>
      </c>
      <c r="F273" s="9" t="s">
        <v>892</v>
      </c>
      <c r="G273" s="2">
        <f>0+RIGHT(E273,8)</f>
        <v>65431</v>
      </c>
      <c r="H273" s="9" t="s">
        <v>892</v>
      </c>
      <c r="I273" s="9" t="s">
        <v>920</v>
      </c>
      <c r="J273" s="10" t="s">
        <v>43</v>
      </c>
      <c r="K273" s="11" t="s">
        <v>44</v>
      </c>
      <c r="L273" s="8"/>
      <c r="M273" s="8"/>
      <c r="N273" s="8"/>
      <c r="O273" s="8"/>
      <c r="P273" s="8"/>
      <c r="Q273" s="8"/>
      <c r="R273" s="12">
        <v>199377</v>
      </c>
      <c r="S273" s="12">
        <v>199377</v>
      </c>
      <c r="T273" s="8"/>
      <c r="U273" s="8"/>
      <c r="V273" s="12">
        <v>199377</v>
      </c>
      <c r="W273" s="21">
        <v>199377</v>
      </c>
      <c r="X273" s="23">
        <f>W273-U273</f>
        <v>199377</v>
      </c>
      <c r="Y273" s="46">
        <f>+VLOOKUP(G273,'CIRCLEK-MN'!D:J,7,0)</f>
        <v>199377</v>
      </c>
      <c r="Z273" s="46">
        <f>+Y273-X273</f>
        <v>0</v>
      </c>
    </row>
    <row r="274" spans="1:26" ht="25.5" x14ac:dyDescent="0.25">
      <c r="A274" s="8"/>
      <c r="B274" s="9" t="s">
        <v>37</v>
      </c>
      <c r="C274" s="9" t="s">
        <v>905</v>
      </c>
      <c r="D274" s="9" t="s">
        <v>921</v>
      </c>
      <c r="E274" s="9" t="s">
        <v>922</v>
      </c>
      <c r="F274" s="9" t="s">
        <v>892</v>
      </c>
      <c r="G274" s="2">
        <f>0+RIGHT(E274,8)</f>
        <v>65441</v>
      </c>
      <c r="H274" s="9" t="s">
        <v>892</v>
      </c>
      <c r="I274" s="9" t="s">
        <v>923</v>
      </c>
      <c r="J274" s="10" t="s">
        <v>43</v>
      </c>
      <c r="K274" s="11" t="s">
        <v>44</v>
      </c>
      <c r="L274" s="8"/>
      <c r="M274" s="8"/>
      <c r="N274" s="8"/>
      <c r="O274" s="8"/>
      <c r="P274" s="8"/>
      <c r="Q274" s="8"/>
      <c r="R274" s="12">
        <v>249221</v>
      </c>
      <c r="S274" s="12">
        <v>249221</v>
      </c>
      <c r="T274" s="8"/>
      <c r="U274" s="8"/>
      <c r="V274" s="12">
        <v>249221</v>
      </c>
      <c r="W274" s="21">
        <v>249221</v>
      </c>
      <c r="X274" s="23">
        <f>W274-U274</f>
        <v>249221</v>
      </c>
      <c r="Y274" s="46">
        <f>+VLOOKUP(G274,'CIRCLEK-MN'!D:J,7,0)</f>
        <v>249221</v>
      </c>
      <c r="Z274" s="46">
        <f>+Y274-X274</f>
        <v>0</v>
      </c>
    </row>
    <row r="275" spans="1:26" ht="25.5" x14ac:dyDescent="0.25">
      <c r="A275" s="8"/>
      <c r="B275" s="9" t="s">
        <v>37</v>
      </c>
      <c r="C275" s="9" t="s">
        <v>905</v>
      </c>
      <c r="D275" s="9" t="s">
        <v>924</v>
      </c>
      <c r="E275" s="9" t="s">
        <v>925</v>
      </c>
      <c r="F275" s="9" t="s">
        <v>892</v>
      </c>
      <c r="G275" s="2">
        <f>0+RIGHT(E275,8)</f>
        <v>65442</v>
      </c>
      <c r="H275" s="9" t="s">
        <v>892</v>
      </c>
      <c r="I275" s="9" t="s">
        <v>926</v>
      </c>
      <c r="J275" s="10" t="s">
        <v>43</v>
      </c>
      <c r="K275" s="11" t="s">
        <v>44</v>
      </c>
      <c r="L275" s="8"/>
      <c r="M275" s="8"/>
      <c r="N275" s="8"/>
      <c r="O275" s="8"/>
      <c r="P275" s="8"/>
      <c r="Q275" s="8"/>
      <c r="R275" s="12">
        <v>498442</v>
      </c>
      <c r="S275" s="12">
        <v>498442</v>
      </c>
      <c r="T275" s="8"/>
      <c r="U275" s="8"/>
      <c r="V275" s="12">
        <v>498442</v>
      </c>
      <c r="W275" s="21">
        <v>498442</v>
      </c>
      <c r="X275" s="23">
        <f>W275-U275</f>
        <v>498442</v>
      </c>
      <c r="Y275" s="46">
        <f>+VLOOKUP(G275,'CIRCLEK-MN'!D:J,7,0)</f>
        <v>498442</v>
      </c>
      <c r="Z275" s="46">
        <f>+Y275-X275</f>
        <v>0</v>
      </c>
    </row>
    <row r="276" spans="1:26" ht="25.5" x14ac:dyDescent="0.25">
      <c r="A276" s="8"/>
      <c r="B276" s="9" t="s">
        <v>37</v>
      </c>
      <c r="C276" s="9" t="s">
        <v>927</v>
      </c>
      <c r="D276" s="9" t="s">
        <v>928</v>
      </c>
      <c r="E276" s="9" t="s">
        <v>929</v>
      </c>
      <c r="F276" s="9" t="s">
        <v>927</v>
      </c>
      <c r="G276" s="2">
        <f>+VLOOKUP(E276,'[1]CIRCLEK-MN'!A$4171:D$4273,4,0)</f>
        <v>3864</v>
      </c>
      <c r="H276" s="9" t="s">
        <v>927</v>
      </c>
      <c r="I276" s="9" t="s">
        <v>930</v>
      </c>
      <c r="J276" s="10" t="s">
        <v>43</v>
      </c>
      <c r="K276" s="11" t="s">
        <v>44</v>
      </c>
      <c r="L276" s="8"/>
      <c r="M276" s="8"/>
      <c r="N276" s="8"/>
      <c r="O276" s="8"/>
      <c r="P276" s="12">
        <v>49844</v>
      </c>
      <c r="Q276" s="12">
        <v>49844</v>
      </c>
      <c r="R276" s="8"/>
      <c r="S276" s="8"/>
      <c r="T276" s="12">
        <v>49844</v>
      </c>
      <c r="U276" s="12">
        <v>49844</v>
      </c>
      <c r="V276" s="8"/>
      <c r="W276" s="22"/>
      <c r="X276" s="23">
        <f>W276-U276</f>
        <v>-49844</v>
      </c>
      <c r="Y276" s="46">
        <f>+VLOOKUP(G276,'CIRCLEK-MN'!D:J,7,0)</f>
        <v>-49844</v>
      </c>
      <c r="Z276" s="46">
        <f>+Y276-X276</f>
        <v>0</v>
      </c>
    </row>
    <row r="277" spans="1:26" ht="25.5" x14ac:dyDescent="0.25">
      <c r="A277" s="8"/>
      <c r="B277" s="9" t="s">
        <v>37</v>
      </c>
      <c r="C277" s="9" t="s">
        <v>931</v>
      </c>
      <c r="D277" s="9" t="s">
        <v>932</v>
      </c>
      <c r="E277" s="9" t="s">
        <v>933</v>
      </c>
      <c r="F277" s="9" t="s">
        <v>892</v>
      </c>
      <c r="G277" s="2">
        <f>0+RIGHT(E277,8)</f>
        <v>65406</v>
      </c>
      <c r="H277" s="9" t="s">
        <v>892</v>
      </c>
      <c r="I277" s="9" t="s">
        <v>934</v>
      </c>
      <c r="J277" s="10" t="s">
        <v>43</v>
      </c>
      <c r="K277" s="11" t="s">
        <v>44</v>
      </c>
      <c r="L277" s="8"/>
      <c r="M277" s="8"/>
      <c r="N277" s="8"/>
      <c r="O277" s="8"/>
      <c r="P277" s="8"/>
      <c r="Q277" s="8"/>
      <c r="R277" s="12">
        <v>249221</v>
      </c>
      <c r="S277" s="12">
        <v>249221</v>
      </c>
      <c r="T277" s="8"/>
      <c r="U277" s="8"/>
      <c r="V277" s="12">
        <v>249221</v>
      </c>
      <c r="W277" s="21">
        <v>249221</v>
      </c>
      <c r="X277" s="23">
        <f>W277-U277</f>
        <v>249221</v>
      </c>
      <c r="Y277" s="46">
        <f>+VLOOKUP(G277,'CIRCLEK-MN'!D:J,7,0)</f>
        <v>249221</v>
      </c>
      <c r="Z277" s="46">
        <f>+Y277-X277</f>
        <v>0</v>
      </c>
    </row>
    <row r="278" spans="1:26" ht="25.5" x14ac:dyDescent="0.25">
      <c r="A278" s="8"/>
      <c r="B278" s="9" t="s">
        <v>37</v>
      </c>
      <c r="C278" s="9" t="s">
        <v>931</v>
      </c>
      <c r="D278" s="9" t="s">
        <v>935</v>
      </c>
      <c r="E278" s="9" t="s">
        <v>936</v>
      </c>
      <c r="F278" s="9" t="s">
        <v>892</v>
      </c>
      <c r="G278" s="2">
        <f>0+RIGHT(E278,8)</f>
        <v>65413</v>
      </c>
      <c r="H278" s="9" t="s">
        <v>892</v>
      </c>
      <c r="I278" s="9" t="s">
        <v>937</v>
      </c>
      <c r="J278" s="10" t="s">
        <v>43</v>
      </c>
      <c r="K278" s="11" t="s">
        <v>44</v>
      </c>
      <c r="L278" s="8"/>
      <c r="M278" s="8"/>
      <c r="N278" s="8"/>
      <c r="O278" s="8"/>
      <c r="P278" s="8"/>
      <c r="Q278" s="8"/>
      <c r="R278" s="12">
        <v>249221</v>
      </c>
      <c r="S278" s="12">
        <v>249221</v>
      </c>
      <c r="T278" s="8"/>
      <c r="U278" s="8"/>
      <c r="V278" s="12">
        <v>249221</v>
      </c>
      <c r="W278" s="21">
        <v>249221</v>
      </c>
      <c r="X278" s="23">
        <f>W278-U278</f>
        <v>249221</v>
      </c>
      <c r="Y278" s="46">
        <f>+VLOOKUP(G278,'CIRCLEK-MN'!D:J,7,0)</f>
        <v>249221</v>
      </c>
      <c r="Z278" s="46">
        <f>+Y278-X278</f>
        <v>0</v>
      </c>
    </row>
    <row r="279" spans="1:26" ht="25.5" x14ac:dyDescent="0.25">
      <c r="A279" s="8"/>
      <c r="B279" s="9" t="s">
        <v>37</v>
      </c>
      <c r="C279" s="9" t="s">
        <v>938</v>
      </c>
      <c r="D279" s="9" t="s">
        <v>939</v>
      </c>
      <c r="E279" s="9" t="s">
        <v>940</v>
      </c>
      <c r="F279" s="9" t="s">
        <v>931</v>
      </c>
      <c r="G279" s="2">
        <f>0+RIGHT(E279,8)</f>
        <v>65647</v>
      </c>
      <c r="H279" s="9" t="s">
        <v>931</v>
      </c>
      <c r="I279" s="9" t="s">
        <v>941</v>
      </c>
      <c r="J279" s="10" t="s">
        <v>43</v>
      </c>
      <c r="K279" s="11" t="s">
        <v>44</v>
      </c>
      <c r="L279" s="8"/>
      <c r="M279" s="8"/>
      <c r="N279" s="8"/>
      <c r="O279" s="8"/>
      <c r="P279" s="8"/>
      <c r="Q279" s="8"/>
      <c r="R279" s="12">
        <v>199377</v>
      </c>
      <c r="S279" s="12">
        <v>199377</v>
      </c>
      <c r="T279" s="8"/>
      <c r="U279" s="8"/>
      <c r="V279" s="12">
        <v>199377</v>
      </c>
      <c r="W279" s="21">
        <v>199377</v>
      </c>
      <c r="X279" s="23">
        <f>W279-U279</f>
        <v>199377</v>
      </c>
      <c r="Y279" s="46">
        <f>+VLOOKUP(G279,'CIRCLEK-MN'!D:J,7,0)</f>
        <v>199377</v>
      </c>
      <c r="Z279" s="46">
        <f>+Y279-X279</f>
        <v>0</v>
      </c>
    </row>
    <row r="280" spans="1:26" ht="25.5" x14ac:dyDescent="0.25">
      <c r="A280" s="8"/>
      <c r="B280" s="9" t="s">
        <v>37</v>
      </c>
      <c r="C280" s="9" t="s">
        <v>938</v>
      </c>
      <c r="D280" s="9" t="s">
        <v>942</v>
      </c>
      <c r="E280" s="9" t="s">
        <v>943</v>
      </c>
      <c r="F280" s="9" t="s">
        <v>944</v>
      </c>
      <c r="G280" s="2">
        <f>0+RIGHT(E280,8)</f>
        <v>65655</v>
      </c>
      <c r="H280" s="9" t="s">
        <v>944</v>
      </c>
      <c r="I280" s="9" t="s">
        <v>945</v>
      </c>
      <c r="J280" s="10" t="s">
        <v>43</v>
      </c>
      <c r="K280" s="11" t="s">
        <v>44</v>
      </c>
      <c r="L280" s="8"/>
      <c r="M280" s="8"/>
      <c r="N280" s="8"/>
      <c r="O280" s="8"/>
      <c r="P280" s="8"/>
      <c r="Q280" s="8"/>
      <c r="R280" s="12">
        <v>199377</v>
      </c>
      <c r="S280" s="12">
        <v>199377</v>
      </c>
      <c r="T280" s="8"/>
      <c r="U280" s="8"/>
      <c r="V280" s="12">
        <v>199377</v>
      </c>
      <c r="W280" s="21">
        <v>199377</v>
      </c>
      <c r="X280" s="23">
        <f>W280-U280</f>
        <v>199377</v>
      </c>
      <c r="Y280" s="46">
        <f>+VLOOKUP(G280,'CIRCLEK-MN'!D:J,7,0)</f>
        <v>199377</v>
      </c>
      <c r="Z280" s="46">
        <f>+Y280-X280</f>
        <v>0</v>
      </c>
    </row>
    <row r="281" spans="1:26" ht="25.5" x14ac:dyDescent="0.25">
      <c r="A281" s="8"/>
      <c r="B281" s="9" t="s">
        <v>37</v>
      </c>
      <c r="C281" s="9" t="s">
        <v>938</v>
      </c>
      <c r="D281" s="9" t="s">
        <v>946</v>
      </c>
      <c r="E281" s="9" t="s">
        <v>947</v>
      </c>
      <c r="F281" s="9" t="s">
        <v>944</v>
      </c>
      <c r="G281" s="2">
        <f>0+RIGHT(E281,8)</f>
        <v>65679</v>
      </c>
      <c r="H281" s="9" t="s">
        <v>944</v>
      </c>
      <c r="I281" s="9" t="s">
        <v>948</v>
      </c>
      <c r="J281" s="10" t="s">
        <v>43</v>
      </c>
      <c r="K281" s="11" t="s">
        <v>44</v>
      </c>
      <c r="L281" s="8"/>
      <c r="M281" s="8"/>
      <c r="N281" s="8"/>
      <c r="O281" s="8"/>
      <c r="P281" s="8"/>
      <c r="Q281" s="8"/>
      <c r="R281" s="12">
        <v>199377</v>
      </c>
      <c r="S281" s="12">
        <v>199377</v>
      </c>
      <c r="T281" s="8"/>
      <c r="U281" s="8"/>
      <c r="V281" s="12">
        <v>199377</v>
      </c>
      <c r="W281" s="21">
        <v>199377</v>
      </c>
      <c r="X281" s="23">
        <f>W281-U281</f>
        <v>199377</v>
      </c>
      <c r="Y281" s="46">
        <f>+VLOOKUP(G281,'CIRCLEK-MN'!D:J,7,0)</f>
        <v>199377</v>
      </c>
      <c r="Z281" s="46">
        <f>+Y281-X281</f>
        <v>0</v>
      </c>
    </row>
    <row r="282" spans="1:26" ht="25.5" x14ac:dyDescent="0.25">
      <c r="A282" s="8"/>
      <c r="B282" s="9" t="s">
        <v>37</v>
      </c>
      <c r="C282" s="9" t="s">
        <v>949</v>
      </c>
      <c r="D282" s="9" t="s">
        <v>950</v>
      </c>
      <c r="E282" s="9" t="s">
        <v>951</v>
      </c>
      <c r="F282" s="9" t="s">
        <v>931</v>
      </c>
      <c r="G282" s="2">
        <f>0+RIGHT(E282,8)</f>
        <v>65646</v>
      </c>
      <c r="H282" s="9" t="s">
        <v>931</v>
      </c>
      <c r="I282" s="9" t="s">
        <v>952</v>
      </c>
      <c r="J282" s="10" t="s">
        <v>43</v>
      </c>
      <c r="K282" s="11" t="s">
        <v>44</v>
      </c>
      <c r="L282" s="8"/>
      <c r="M282" s="8"/>
      <c r="N282" s="8"/>
      <c r="O282" s="8"/>
      <c r="P282" s="8"/>
      <c r="Q282" s="8"/>
      <c r="R282" s="12">
        <v>299065</v>
      </c>
      <c r="S282" s="12">
        <v>299065</v>
      </c>
      <c r="T282" s="8"/>
      <c r="U282" s="8"/>
      <c r="V282" s="12">
        <v>299065</v>
      </c>
      <c r="W282" s="21">
        <v>299065</v>
      </c>
      <c r="X282" s="23">
        <f>W282-U282</f>
        <v>299065</v>
      </c>
      <c r="Y282" s="46">
        <f>+VLOOKUP(G282,'CIRCLEK-MN'!D:J,7,0)</f>
        <v>299065</v>
      </c>
      <c r="Z282" s="46">
        <f>+Y282-X282</f>
        <v>0</v>
      </c>
    </row>
    <row r="283" spans="1:26" ht="25.5" x14ac:dyDescent="0.25">
      <c r="A283" s="8"/>
      <c r="B283" s="9" t="s">
        <v>37</v>
      </c>
      <c r="C283" s="9" t="s">
        <v>949</v>
      </c>
      <c r="D283" s="9" t="s">
        <v>953</v>
      </c>
      <c r="E283" s="9" t="s">
        <v>954</v>
      </c>
      <c r="F283" s="9" t="s">
        <v>938</v>
      </c>
      <c r="G283" s="2">
        <f>0+RIGHT(E283,8)</f>
        <v>65733</v>
      </c>
      <c r="H283" s="9" t="s">
        <v>938</v>
      </c>
      <c r="I283" s="9" t="s">
        <v>955</v>
      </c>
      <c r="J283" s="10" t="s">
        <v>43</v>
      </c>
      <c r="K283" s="11" t="s">
        <v>44</v>
      </c>
      <c r="L283" s="8"/>
      <c r="M283" s="8"/>
      <c r="N283" s="8"/>
      <c r="O283" s="8"/>
      <c r="P283" s="8"/>
      <c r="Q283" s="8"/>
      <c r="R283" s="12">
        <v>199377</v>
      </c>
      <c r="S283" s="12">
        <v>199377</v>
      </c>
      <c r="T283" s="8"/>
      <c r="U283" s="8"/>
      <c r="V283" s="12">
        <v>199377</v>
      </c>
      <c r="W283" s="21">
        <v>199377</v>
      </c>
      <c r="X283" s="23">
        <f>W283-U283</f>
        <v>199377</v>
      </c>
      <c r="Y283" s="46">
        <f>+VLOOKUP(G283,'CIRCLEK-MN'!D:J,7,0)</f>
        <v>199377</v>
      </c>
      <c r="Z283" s="46">
        <f>+Y283-X283</f>
        <v>0</v>
      </c>
    </row>
    <row r="284" spans="1:26" ht="25.5" x14ac:dyDescent="0.25">
      <c r="A284" s="8"/>
      <c r="B284" s="9" t="s">
        <v>37</v>
      </c>
      <c r="C284" s="9" t="s">
        <v>949</v>
      </c>
      <c r="D284" s="9" t="s">
        <v>956</v>
      </c>
      <c r="E284" s="9" t="s">
        <v>957</v>
      </c>
      <c r="F284" s="9" t="s">
        <v>938</v>
      </c>
      <c r="G284" s="2">
        <f>0+RIGHT(E284,8)</f>
        <v>65746</v>
      </c>
      <c r="H284" s="9" t="s">
        <v>938</v>
      </c>
      <c r="I284" s="9" t="s">
        <v>958</v>
      </c>
      <c r="J284" s="10" t="s">
        <v>43</v>
      </c>
      <c r="K284" s="11" t="s">
        <v>44</v>
      </c>
      <c r="L284" s="8"/>
      <c r="M284" s="8"/>
      <c r="N284" s="8"/>
      <c r="O284" s="8"/>
      <c r="P284" s="8"/>
      <c r="Q284" s="8"/>
      <c r="R284" s="12">
        <v>249221</v>
      </c>
      <c r="S284" s="12">
        <v>249221</v>
      </c>
      <c r="T284" s="8"/>
      <c r="U284" s="8"/>
      <c r="V284" s="12">
        <v>249221</v>
      </c>
      <c r="W284" s="21">
        <v>249221</v>
      </c>
      <c r="X284" s="23">
        <f>W284-U284</f>
        <v>249221</v>
      </c>
      <c r="Y284" s="46">
        <f>+VLOOKUP(G284,'CIRCLEK-MN'!D:J,7,0)</f>
        <v>249221</v>
      </c>
      <c r="Z284" s="46">
        <f>+Y284-X284</f>
        <v>0</v>
      </c>
    </row>
    <row r="285" spans="1:26" ht="25.5" x14ac:dyDescent="0.25">
      <c r="A285" s="8"/>
      <c r="B285" s="9" t="s">
        <v>37</v>
      </c>
      <c r="C285" s="9" t="s">
        <v>959</v>
      </c>
      <c r="D285" s="9" t="s">
        <v>960</v>
      </c>
      <c r="E285" s="9" t="s">
        <v>961</v>
      </c>
      <c r="F285" s="9" t="s">
        <v>938</v>
      </c>
      <c r="G285" s="2">
        <f>0+RIGHT(E285,8)</f>
        <v>65745</v>
      </c>
      <c r="H285" s="9" t="s">
        <v>938</v>
      </c>
      <c r="I285" s="9" t="s">
        <v>962</v>
      </c>
      <c r="J285" s="10" t="s">
        <v>43</v>
      </c>
      <c r="K285" s="11" t="s">
        <v>44</v>
      </c>
      <c r="L285" s="8"/>
      <c r="M285" s="8"/>
      <c r="N285" s="8"/>
      <c r="O285" s="8"/>
      <c r="P285" s="8"/>
      <c r="Q285" s="8"/>
      <c r="R285" s="12">
        <v>199377</v>
      </c>
      <c r="S285" s="12">
        <v>199377</v>
      </c>
      <c r="T285" s="8"/>
      <c r="U285" s="8"/>
      <c r="V285" s="12">
        <v>199377</v>
      </c>
      <c r="W285" s="21">
        <v>199377</v>
      </c>
      <c r="X285" s="23">
        <f>W285-U285</f>
        <v>199377</v>
      </c>
      <c r="Y285" s="46">
        <f>+VLOOKUP(G285,'CIRCLEK-MN'!D:J,7,0)</f>
        <v>199377</v>
      </c>
      <c r="Z285" s="46">
        <f>+Y285-X285</f>
        <v>0</v>
      </c>
    </row>
    <row r="286" spans="1:26" ht="25.5" x14ac:dyDescent="0.25">
      <c r="A286" s="8"/>
      <c r="B286" s="9" t="s">
        <v>37</v>
      </c>
      <c r="C286" s="9" t="s">
        <v>959</v>
      </c>
      <c r="D286" s="9" t="s">
        <v>963</v>
      </c>
      <c r="E286" s="9" t="s">
        <v>964</v>
      </c>
      <c r="F286" s="9" t="s">
        <v>949</v>
      </c>
      <c r="G286" s="2">
        <f>0+RIGHT(E286,8)</f>
        <v>66823</v>
      </c>
      <c r="H286" s="9" t="s">
        <v>949</v>
      </c>
      <c r="I286" s="9" t="s">
        <v>965</v>
      </c>
      <c r="J286" s="10" t="s">
        <v>43</v>
      </c>
      <c r="K286" s="11" t="s">
        <v>44</v>
      </c>
      <c r="L286" s="8"/>
      <c r="M286" s="8"/>
      <c r="N286" s="8"/>
      <c r="O286" s="8"/>
      <c r="P286" s="8"/>
      <c r="Q286" s="8"/>
      <c r="R286" s="12">
        <v>199377</v>
      </c>
      <c r="S286" s="12">
        <v>199377</v>
      </c>
      <c r="T286" s="8"/>
      <c r="U286" s="8"/>
      <c r="V286" s="12">
        <v>199377</v>
      </c>
      <c r="W286" s="21">
        <v>199377</v>
      </c>
      <c r="X286" s="23">
        <f>W286-U286</f>
        <v>199377</v>
      </c>
      <c r="Y286" s="46">
        <f>+VLOOKUP(G286,'CIRCLEK-MN'!D:J,7,0)</f>
        <v>199377</v>
      </c>
      <c r="Z286" s="46">
        <f>+Y286-X286</f>
        <v>0</v>
      </c>
    </row>
    <row r="287" spans="1:26" ht="25.5" x14ac:dyDescent="0.25">
      <c r="A287" s="8"/>
      <c r="B287" s="9" t="s">
        <v>37</v>
      </c>
      <c r="C287" s="9" t="s">
        <v>959</v>
      </c>
      <c r="D287" s="9" t="s">
        <v>966</v>
      </c>
      <c r="E287" s="9" t="s">
        <v>967</v>
      </c>
      <c r="F287" s="9" t="s">
        <v>949</v>
      </c>
      <c r="G287" s="2">
        <f>0+RIGHT(E287,8)</f>
        <v>66824</v>
      </c>
      <c r="H287" s="9" t="s">
        <v>949</v>
      </c>
      <c r="I287" s="9" t="s">
        <v>968</v>
      </c>
      <c r="J287" s="10" t="s">
        <v>43</v>
      </c>
      <c r="K287" s="11" t="s">
        <v>44</v>
      </c>
      <c r="L287" s="8"/>
      <c r="M287" s="8"/>
      <c r="N287" s="8"/>
      <c r="O287" s="8"/>
      <c r="P287" s="8"/>
      <c r="Q287" s="8"/>
      <c r="R287" s="12">
        <v>249221</v>
      </c>
      <c r="S287" s="12">
        <v>249221</v>
      </c>
      <c r="T287" s="8"/>
      <c r="U287" s="8"/>
      <c r="V287" s="12">
        <v>249221</v>
      </c>
      <c r="W287" s="21">
        <v>249221</v>
      </c>
      <c r="X287" s="23">
        <f>W287-U287</f>
        <v>249221</v>
      </c>
      <c r="Y287" s="46">
        <f>+VLOOKUP(G287,'CIRCLEK-MN'!D:J,7,0)</f>
        <v>249221</v>
      </c>
      <c r="Z287" s="46">
        <f>+Y287-X287</f>
        <v>0</v>
      </c>
    </row>
    <row r="288" spans="1:26" ht="25.5" x14ac:dyDescent="0.25">
      <c r="A288" s="8"/>
      <c r="B288" s="9" t="s">
        <v>37</v>
      </c>
      <c r="C288" s="9" t="s">
        <v>969</v>
      </c>
      <c r="D288" s="9" t="s">
        <v>970</v>
      </c>
      <c r="E288" s="9" t="s">
        <v>971</v>
      </c>
      <c r="F288" s="9" t="s">
        <v>938</v>
      </c>
      <c r="G288" s="2">
        <f>0+RIGHT(E288,8)</f>
        <v>65734</v>
      </c>
      <c r="H288" s="9" t="s">
        <v>938</v>
      </c>
      <c r="I288" s="9" t="s">
        <v>972</v>
      </c>
      <c r="J288" s="10" t="s">
        <v>43</v>
      </c>
      <c r="K288" s="11" t="s">
        <v>44</v>
      </c>
      <c r="L288" s="8"/>
      <c r="M288" s="8"/>
      <c r="N288" s="8"/>
      <c r="O288" s="8"/>
      <c r="P288" s="8"/>
      <c r="Q288" s="8"/>
      <c r="R288" s="12">
        <v>199377</v>
      </c>
      <c r="S288" s="12">
        <v>199377</v>
      </c>
      <c r="T288" s="8"/>
      <c r="U288" s="8"/>
      <c r="V288" s="12">
        <v>199377</v>
      </c>
      <c r="W288" s="21">
        <v>199377</v>
      </c>
      <c r="X288" s="23">
        <f>W288-U288</f>
        <v>199377</v>
      </c>
      <c r="Y288" s="46">
        <f>+VLOOKUP(G288,'CIRCLEK-MN'!D:J,7,0)</f>
        <v>199377</v>
      </c>
      <c r="Z288" s="46">
        <f>+Y288-X288</f>
        <v>0</v>
      </c>
    </row>
    <row r="289" spans="1:26" ht="25.5" x14ac:dyDescent="0.25">
      <c r="A289" s="8"/>
      <c r="B289" s="9" t="s">
        <v>37</v>
      </c>
      <c r="C289" s="9" t="s">
        <v>969</v>
      </c>
      <c r="D289" s="9" t="s">
        <v>973</v>
      </c>
      <c r="E289" s="9" t="s">
        <v>974</v>
      </c>
      <c r="F289" s="9" t="s">
        <v>949</v>
      </c>
      <c r="G289" s="2">
        <f>0+RIGHT(E289,8)</f>
        <v>66825</v>
      </c>
      <c r="H289" s="9" t="s">
        <v>949</v>
      </c>
      <c r="I289" s="9" t="s">
        <v>975</v>
      </c>
      <c r="J289" s="10" t="s">
        <v>43</v>
      </c>
      <c r="K289" s="11" t="s">
        <v>44</v>
      </c>
      <c r="L289" s="8"/>
      <c r="M289" s="8"/>
      <c r="N289" s="8"/>
      <c r="O289" s="8"/>
      <c r="P289" s="8"/>
      <c r="Q289" s="8"/>
      <c r="R289" s="12">
        <v>498442</v>
      </c>
      <c r="S289" s="12">
        <v>498442</v>
      </c>
      <c r="T289" s="8"/>
      <c r="U289" s="8"/>
      <c r="V289" s="12">
        <v>498442</v>
      </c>
      <c r="W289" s="21">
        <v>498442</v>
      </c>
      <c r="X289" s="23">
        <f>W289-U289</f>
        <v>498442</v>
      </c>
      <c r="Y289" s="46">
        <f>+VLOOKUP(G289,'CIRCLEK-MN'!D:J,7,0)</f>
        <v>498442</v>
      </c>
      <c r="Z289" s="46">
        <f>+Y289-X289</f>
        <v>0</v>
      </c>
    </row>
    <row r="290" spans="1:26" ht="25.5" x14ac:dyDescent="0.25">
      <c r="A290" s="8"/>
      <c r="B290" s="9" t="s">
        <v>37</v>
      </c>
      <c r="C290" s="9" t="s">
        <v>969</v>
      </c>
      <c r="D290" s="9" t="s">
        <v>976</v>
      </c>
      <c r="E290" s="9" t="s">
        <v>977</v>
      </c>
      <c r="F290" s="9" t="s">
        <v>949</v>
      </c>
      <c r="G290" s="2">
        <f>0+RIGHT(E290,8)</f>
        <v>66828</v>
      </c>
      <c r="H290" s="9" t="s">
        <v>949</v>
      </c>
      <c r="I290" s="9" t="s">
        <v>978</v>
      </c>
      <c r="J290" s="10" t="s">
        <v>43</v>
      </c>
      <c r="K290" s="11" t="s">
        <v>44</v>
      </c>
      <c r="L290" s="8"/>
      <c r="M290" s="8"/>
      <c r="N290" s="8"/>
      <c r="O290" s="8"/>
      <c r="P290" s="8"/>
      <c r="Q290" s="8"/>
      <c r="R290" s="12">
        <v>224299</v>
      </c>
      <c r="S290" s="12">
        <v>224299</v>
      </c>
      <c r="T290" s="8"/>
      <c r="U290" s="8"/>
      <c r="V290" s="12">
        <v>224299</v>
      </c>
      <c r="W290" s="21">
        <v>224299</v>
      </c>
      <c r="X290" s="23">
        <f>W290-U290</f>
        <v>224299</v>
      </c>
      <c r="Y290" s="46">
        <f>+VLOOKUP(G290,'CIRCLEK-MN'!D:J,7,0)</f>
        <v>224299</v>
      </c>
      <c r="Z290" s="46">
        <f>+Y290-X290</f>
        <v>0</v>
      </c>
    </row>
    <row r="291" spans="1:26" ht="25.5" x14ac:dyDescent="0.25">
      <c r="A291" s="8"/>
      <c r="B291" s="9" t="s">
        <v>37</v>
      </c>
      <c r="C291" s="9" t="s">
        <v>969</v>
      </c>
      <c r="D291" s="9" t="s">
        <v>979</v>
      </c>
      <c r="E291" s="9" t="s">
        <v>980</v>
      </c>
      <c r="F291" s="9" t="s">
        <v>959</v>
      </c>
      <c r="G291" s="2">
        <f>0+RIGHT(E291,8)</f>
        <v>66997</v>
      </c>
      <c r="H291" s="9" t="s">
        <v>959</v>
      </c>
      <c r="I291" s="9" t="s">
        <v>981</v>
      </c>
      <c r="J291" s="10" t="s">
        <v>43</v>
      </c>
      <c r="K291" s="11" t="s">
        <v>44</v>
      </c>
      <c r="L291" s="8"/>
      <c r="M291" s="8"/>
      <c r="N291" s="8"/>
      <c r="O291" s="8"/>
      <c r="P291" s="8"/>
      <c r="Q291" s="8"/>
      <c r="R291" s="12">
        <v>199377</v>
      </c>
      <c r="S291" s="12">
        <v>199377</v>
      </c>
      <c r="T291" s="8"/>
      <c r="U291" s="8"/>
      <c r="V291" s="12">
        <v>199377</v>
      </c>
      <c r="W291" s="21">
        <v>199377</v>
      </c>
      <c r="X291" s="23">
        <f>W291-U291</f>
        <v>199377</v>
      </c>
      <c r="Y291" s="46">
        <f>+VLOOKUP(G291,'CIRCLEK-MN'!D:J,7,0)</f>
        <v>199377</v>
      </c>
      <c r="Z291" s="46">
        <f>+Y291-X291</f>
        <v>0</v>
      </c>
    </row>
    <row r="292" spans="1:26" ht="25.5" x14ac:dyDescent="0.25">
      <c r="A292" s="8"/>
      <c r="B292" s="9" t="s">
        <v>37</v>
      </c>
      <c r="C292" s="9" t="s">
        <v>969</v>
      </c>
      <c r="D292" s="9" t="s">
        <v>982</v>
      </c>
      <c r="E292" s="9" t="s">
        <v>983</v>
      </c>
      <c r="F292" s="9" t="s">
        <v>959</v>
      </c>
      <c r="G292" s="2">
        <f>0+RIGHT(E292,8)</f>
        <v>67006</v>
      </c>
      <c r="H292" s="9" t="s">
        <v>959</v>
      </c>
      <c r="I292" s="9" t="s">
        <v>984</v>
      </c>
      <c r="J292" s="10" t="s">
        <v>43</v>
      </c>
      <c r="K292" s="11" t="s">
        <v>44</v>
      </c>
      <c r="L292" s="8"/>
      <c r="M292" s="8"/>
      <c r="N292" s="8"/>
      <c r="O292" s="8"/>
      <c r="P292" s="8"/>
      <c r="Q292" s="8"/>
      <c r="R292" s="12">
        <v>199377</v>
      </c>
      <c r="S292" s="12">
        <v>199377</v>
      </c>
      <c r="T292" s="8"/>
      <c r="U292" s="8"/>
      <c r="V292" s="12">
        <v>199377</v>
      </c>
      <c r="W292" s="21">
        <v>199377</v>
      </c>
      <c r="X292" s="23">
        <f>W292-U292</f>
        <v>199377</v>
      </c>
      <c r="Y292" s="46">
        <f>+VLOOKUP(G292,'CIRCLEK-MN'!D:J,7,0)</f>
        <v>199377</v>
      </c>
      <c r="Z292" s="46">
        <f>+Y292-X292</f>
        <v>0</v>
      </c>
    </row>
    <row r="293" spans="1:26" ht="25.5" x14ac:dyDescent="0.25">
      <c r="A293" s="8"/>
      <c r="B293" s="9" t="s">
        <v>37</v>
      </c>
      <c r="C293" s="9" t="s">
        <v>969</v>
      </c>
      <c r="D293" s="9" t="s">
        <v>985</v>
      </c>
      <c r="E293" s="9" t="s">
        <v>986</v>
      </c>
      <c r="F293" s="9" t="s">
        <v>959</v>
      </c>
      <c r="G293" s="2">
        <f>0+RIGHT(E293,8)</f>
        <v>67007</v>
      </c>
      <c r="H293" s="9" t="s">
        <v>959</v>
      </c>
      <c r="I293" s="9" t="s">
        <v>987</v>
      </c>
      <c r="J293" s="10" t="s">
        <v>43</v>
      </c>
      <c r="K293" s="11" t="s">
        <v>44</v>
      </c>
      <c r="L293" s="8"/>
      <c r="M293" s="8"/>
      <c r="N293" s="8"/>
      <c r="O293" s="8"/>
      <c r="P293" s="8"/>
      <c r="Q293" s="8"/>
      <c r="R293" s="12">
        <v>199377</v>
      </c>
      <c r="S293" s="12">
        <v>199377</v>
      </c>
      <c r="T293" s="8"/>
      <c r="U293" s="8"/>
      <c r="V293" s="12">
        <v>199377</v>
      </c>
      <c r="W293" s="21">
        <v>199377</v>
      </c>
      <c r="X293" s="23">
        <f>W293-U293</f>
        <v>199377</v>
      </c>
      <c r="Y293" s="46">
        <f>+VLOOKUP(G293,'CIRCLEK-MN'!D:J,7,0)</f>
        <v>199377</v>
      </c>
      <c r="Z293" s="46">
        <f>+Y293-X293</f>
        <v>0</v>
      </c>
    </row>
    <row r="294" spans="1:26" ht="25.5" x14ac:dyDescent="0.25">
      <c r="A294" s="8"/>
      <c r="B294" s="9" t="s">
        <v>37</v>
      </c>
      <c r="C294" s="9" t="s">
        <v>988</v>
      </c>
      <c r="D294" s="9" t="s">
        <v>989</v>
      </c>
      <c r="E294" s="9" t="s">
        <v>990</v>
      </c>
      <c r="F294" s="9" t="s">
        <v>959</v>
      </c>
      <c r="G294" s="2">
        <f>0+RIGHT(E294,8)</f>
        <v>67005</v>
      </c>
      <c r="H294" s="9" t="s">
        <v>959</v>
      </c>
      <c r="I294" s="9" t="s">
        <v>991</v>
      </c>
      <c r="J294" s="10" t="s">
        <v>43</v>
      </c>
      <c r="K294" s="11" t="s">
        <v>44</v>
      </c>
      <c r="L294" s="8"/>
      <c r="M294" s="8"/>
      <c r="N294" s="8"/>
      <c r="O294" s="8"/>
      <c r="P294" s="8"/>
      <c r="Q294" s="8"/>
      <c r="R294" s="12">
        <v>199377</v>
      </c>
      <c r="S294" s="12">
        <v>199377</v>
      </c>
      <c r="T294" s="8"/>
      <c r="U294" s="8"/>
      <c r="V294" s="12">
        <v>199377</v>
      </c>
      <c r="W294" s="21">
        <v>199377</v>
      </c>
      <c r="X294" s="23">
        <f>W294-U294</f>
        <v>199377</v>
      </c>
      <c r="Y294" s="46">
        <f>+VLOOKUP(G294,'CIRCLEK-MN'!D:J,7,0)</f>
        <v>199377</v>
      </c>
      <c r="Z294" s="46">
        <f>+Y294-X294</f>
        <v>0</v>
      </c>
    </row>
    <row r="295" spans="1:26" ht="25.5" x14ac:dyDescent="0.25">
      <c r="A295" s="8"/>
      <c r="B295" s="9" t="s">
        <v>37</v>
      </c>
      <c r="C295" s="9" t="s">
        <v>988</v>
      </c>
      <c r="D295" s="9" t="s">
        <v>992</v>
      </c>
      <c r="E295" s="9" t="s">
        <v>993</v>
      </c>
      <c r="F295" s="9" t="s">
        <v>988</v>
      </c>
      <c r="G295" s="2">
        <f>+VLOOKUP(E295,'[1]CIRCLEK-MN'!A$4171:D$4273,4,0)</f>
        <v>4103</v>
      </c>
      <c r="H295" s="9" t="s">
        <v>988</v>
      </c>
      <c r="I295" s="9" t="s">
        <v>994</v>
      </c>
      <c r="J295" s="10" t="s">
        <v>43</v>
      </c>
      <c r="K295" s="11" t="s">
        <v>44</v>
      </c>
      <c r="L295" s="8"/>
      <c r="M295" s="8"/>
      <c r="N295" s="8"/>
      <c r="O295" s="8"/>
      <c r="P295" s="12">
        <v>202944</v>
      </c>
      <c r="Q295" s="12">
        <v>202944</v>
      </c>
      <c r="R295" s="8"/>
      <c r="S295" s="8"/>
      <c r="T295" s="12">
        <v>202944</v>
      </c>
      <c r="U295" s="12">
        <v>202944</v>
      </c>
      <c r="V295" s="8"/>
      <c r="W295" s="22"/>
      <c r="X295" s="23">
        <f>W295-U295</f>
        <v>-202944</v>
      </c>
      <c r="Y295" s="46">
        <f>+VLOOKUP(G295,'CIRCLEK-MN'!D:J,7,0)</f>
        <v>-202944</v>
      </c>
      <c r="Z295" s="46">
        <f>+Y295-X295</f>
        <v>0</v>
      </c>
    </row>
    <row r="296" spans="1:26" ht="25.5" x14ac:dyDescent="0.25">
      <c r="A296" s="8"/>
      <c r="B296" s="9" t="s">
        <v>37</v>
      </c>
      <c r="C296" s="9" t="s">
        <v>995</v>
      </c>
      <c r="D296" s="9" t="s">
        <v>996</v>
      </c>
      <c r="E296" s="9" t="s">
        <v>997</v>
      </c>
      <c r="F296" s="9" t="s">
        <v>927</v>
      </c>
      <c r="G296" s="2">
        <f>0+RIGHT(E296,8)</f>
        <v>65505</v>
      </c>
      <c r="H296" s="9" t="s">
        <v>927</v>
      </c>
      <c r="I296" s="9" t="s">
        <v>998</v>
      </c>
      <c r="J296" s="10" t="s">
        <v>43</v>
      </c>
      <c r="K296" s="11" t="s">
        <v>44</v>
      </c>
      <c r="L296" s="8"/>
      <c r="M296" s="8"/>
      <c r="N296" s="8"/>
      <c r="O296" s="8"/>
      <c r="P296" s="8"/>
      <c r="Q296" s="8"/>
      <c r="R296" s="12">
        <v>249221</v>
      </c>
      <c r="S296" s="12">
        <v>249221</v>
      </c>
      <c r="T296" s="8"/>
      <c r="U296" s="8"/>
      <c r="V296" s="12">
        <v>249221</v>
      </c>
      <c r="W296" s="21">
        <v>249221</v>
      </c>
      <c r="X296" s="23">
        <f>W296-U296</f>
        <v>249221</v>
      </c>
      <c r="Y296" s="46">
        <f>+VLOOKUP(G296,'CIRCLEK-MN'!D:J,7,0)</f>
        <v>249221</v>
      </c>
      <c r="Z296" s="46">
        <f>+Y296-X296</f>
        <v>0</v>
      </c>
    </row>
    <row r="297" spans="1:26" ht="25.5" x14ac:dyDescent="0.25">
      <c r="A297" s="8"/>
      <c r="B297" s="9" t="s">
        <v>37</v>
      </c>
      <c r="C297" s="9" t="s">
        <v>995</v>
      </c>
      <c r="D297" s="9" t="s">
        <v>999</v>
      </c>
      <c r="E297" s="9" t="s">
        <v>1000</v>
      </c>
      <c r="F297" s="9" t="s">
        <v>931</v>
      </c>
      <c r="G297" s="2">
        <f>0+RIGHT(E297,8)</f>
        <v>65610</v>
      </c>
      <c r="H297" s="9" t="s">
        <v>931</v>
      </c>
      <c r="I297" s="9" t="s">
        <v>1001</v>
      </c>
      <c r="J297" s="10" t="s">
        <v>43</v>
      </c>
      <c r="K297" s="11" t="s">
        <v>44</v>
      </c>
      <c r="L297" s="8"/>
      <c r="M297" s="8"/>
      <c r="N297" s="8"/>
      <c r="O297" s="8"/>
      <c r="P297" s="8"/>
      <c r="Q297" s="8"/>
      <c r="R297" s="12">
        <v>249221</v>
      </c>
      <c r="S297" s="12">
        <v>249221</v>
      </c>
      <c r="T297" s="8"/>
      <c r="U297" s="8"/>
      <c r="V297" s="12">
        <v>249221</v>
      </c>
      <c r="W297" s="21">
        <v>249221</v>
      </c>
      <c r="X297" s="23">
        <f>W297-U297</f>
        <v>249221</v>
      </c>
      <c r="Y297" s="46">
        <f>+VLOOKUP(G297,'CIRCLEK-MN'!D:J,7,0)</f>
        <v>249221</v>
      </c>
      <c r="Z297" s="46">
        <f>+Y297-X297</f>
        <v>0</v>
      </c>
    </row>
    <row r="298" spans="1:26" ht="25.5" x14ac:dyDescent="0.25">
      <c r="A298" s="8"/>
      <c r="B298" s="9" t="s">
        <v>37</v>
      </c>
      <c r="C298" s="9" t="s">
        <v>995</v>
      </c>
      <c r="D298" s="9" t="s">
        <v>1002</v>
      </c>
      <c r="E298" s="9" t="s">
        <v>1003</v>
      </c>
      <c r="F298" s="9" t="s">
        <v>938</v>
      </c>
      <c r="G298" s="2">
        <f>0+RIGHT(E298,8)</f>
        <v>65732</v>
      </c>
      <c r="H298" s="9" t="s">
        <v>938</v>
      </c>
      <c r="I298" s="9" t="s">
        <v>1004</v>
      </c>
      <c r="J298" s="10" t="s">
        <v>43</v>
      </c>
      <c r="K298" s="11" t="s">
        <v>44</v>
      </c>
      <c r="L298" s="8"/>
      <c r="M298" s="8"/>
      <c r="N298" s="8"/>
      <c r="O298" s="8"/>
      <c r="P298" s="8"/>
      <c r="Q298" s="8"/>
      <c r="R298" s="12">
        <v>249221</v>
      </c>
      <c r="S298" s="12">
        <v>249221</v>
      </c>
      <c r="T298" s="8"/>
      <c r="U298" s="8"/>
      <c r="V298" s="12">
        <v>249221</v>
      </c>
      <c r="W298" s="21">
        <v>249221</v>
      </c>
      <c r="X298" s="23">
        <f>W298-U298</f>
        <v>249221</v>
      </c>
      <c r="Y298" s="46">
        <f>+VLOOKUP(G298,'CIRCLEK-MN'!D:J,7,0)</f>
        <v>249221</v>
      </c>
      <c r="Z298" s="46">
        <f>+Y298-X298</f>
        <v>0</v>
      </c>
    </row>
    <row r="299" spans="1:26" ht="25.5" x14ac:dyDescent="0.25">
      <c r="A299" s="8"/>
      <c r="B299" s="9" t="s">
        <v>37</v>
      </c>
      <c r="C299" s="9" t="s">
        <v>995</v>
      </c>
      <c r="D299" s="9" t="s">
        <v>1005</v>
      </c>
      <c r="E299" s="9" t="s">
        <v>1006</v>
      </c>
      <c r="F299" s="9" t="s">
        <v>949</v>
      </c>
      <c r="G299" s="2">
        <f>0+RIGHT(E299,8)</f>
        <v>66848</v>
      </c>
      <c r="H299" s="9" t="s">
        <v>949</v>
      </c>
      <c r="I299" s="9" t="s">
        <v>1007</v>
      </c>
      <c r="J299" s="10" t="s">
        <v>43</v>
      </c>
      <c r="K299" s="11" t="s">
        <v>44</v>
      </c>
      <c r="L299" s="8"/>
      <c r="M299" s="8"/>
      <c r="N299" s="8"/>
      <c r="O299" s="8"/>
      <c r="P299" s="8"/>
      <c r="Q299" s="8"/>
      <c r="R299" s="12">
        <v>249221</v>
      </c>
      <c r="S299" s="12">
        <v>249221</v>
      </c>
      <c r="T299" s="8"/>
      <c r="U299" s="8"/>
      <c r="V299" s="12">
        <v>249221</v>
      </c>
      <c r="W299" s="21">
        <v>249221</v>
      </c>
      <c r="X299" s="23">
        <f>W299-U299</f>
        <v>249221</v>
      </c>
      <c r="Y299" s="46">
        <f>+VLOOKUP(G299,'CIRCLEK-MN'!D:J,7,0)</f>
        <v>249221</v>
      </c>
      <c r="Z299" s="46">
        <f>+Y299-X299</f>
        <v>0</v>
      </c>
    </row>
    <row r="300" spans="1:26" ht="25.5" x14ac:dyDescent="0.25">
      <c r="A300" s="8"/>
      <c r="B300" s="9" t="s">
        <v>37</v>
      </c>
      <c r="C300" s="9" t="s">
        <v>995</v>
      </c>
      <c r="D300" s="9" t="s">
        <v>1008</v>
      </c>
      <c r="E300" s="9" t="s">
        <v>1009</v>
      </c>
      <c r="F300" s="9" t="s">
        <v>959</v>
      </c>
      <c r="G300" s="2">
        <f>0+RIGHT(E300,8)</f>
        <v>66998</v>
      </c>
      <c r="H300" s="9" t="s">
        <v>959</v>
      </c>
      <c r="I300" s="9" t="s">
        <v>1010</v>
      </c>
      <c r="J300" s="10" t="s">
        <v>43</v>
      </c>
      <c r="K300" s="11" t="s">
        <v>44</v>
      </c>
      <c r="L300" s="8"/>
      <c r="M300" s="8"/>
      <c r="N300" s="8"/>
      <c r="O300" s="8"/>
      <c r="P300" s="8"/>
      <c r="Q300" s="8"/>
      <c r="R300" s="12">
        <v>199377</v>
      </c>
      <c r="S300" s="12">
        <v>199377</v>
      </c>
      <c r="T300" s="8"/>
      <c r="U300" s="8"/>
      <c r="V300" s="12">
        <v>199377</v>
      </c>
      <c r="W300" s="21">
        <v>199377</v>
      </c>
      <c r="X300" s="23">
        <f>W300-U300</f>
        <v>199377</v>
      </c>
      <c r="Y300" s="46">
        <f>+VLOOKUP(G300,'CIRCLEK-MN'!D:J,7,0)</f>
        <v>199377</v>
      </c>
      <c r="Z300" s="46">
        <f>+Y300-X300</f>
        <v>0</v>
      </c>
    </row>
    <row r="301" spans="1:26" ht="25.5" x14ac:dyDescent="0.25">
      <c r="A301" s="8"/>
      <c r="B301" s="9" t="s">
        <v>37</v>
      </c>
      <c r="C301" s="9" t="s">
        <v>995</v>
      </c>
      <c r="D301" s="9" t="s">
        <v>1011</v>
      </c>
      <c r="E301" s="9" t="s">
        <v>1012</v>
      </c>
      <c r="F301" s="9" t="s">
        <v>988</v>
      </c>
      <c r="G301" s="2">
        <f>0+RIGHT(E301,8)</f>
        <v>67047</v>
      </c>
      <c r="H301" s="9" t="s">
        <v>988</v>
      </c>
      <c r="I301" s="9" t="s">
        <v>1013</v>
      </c>
      <c r="J301" s="10" t="s">
        <v>43</v>
      </c>
      <c r="K301" s="11" t="s">
        <v>44</v>
      </c>
      <c r="L301" s="8"/>
      <c r="M301" s="8"/>
      <c r="N301" s="8"/>
      <c r="O301" s="8"/>
      <c r="P301" s="8"/>
      <c r="Q301" s="8"/>
      <c r="R301" s="12">
        <v>199377</v>
      </c>
      <c r="S301" s="12">
        <v>199377</v>
      </c>
      <c r="T301" s="8"/>
      <c r="U301" s="8"/>
      <c r="V301" s="12">
        <v>199377</v>
      </c>
      <c r="W301" s="21">
        <v>199377</v>
      </c>
      <c r="X301" s="23">
        <f>W301-U301</f>
        <v>199377</v>
      </c>
      <c r="Y301" s="46">
        <f>+VLOOKUP(G301,'CIRCLEK-MN'!D:J,7,0)</f>
        <v>199377</v>
      </c>
      <c r="Z301" s="46">
        <f>+Y301-X301</f>
        <v>0</v>
      </c>
    </row>
    <row r="302" spans="1:26" ht="25.5" x14ac:dyDescent="0.25">
      <c r="A302" s="8"/>
      <c r="B302" s="9" t="s">
        <v>37</v>
      </c>
      <c r="C302" s="9" t="s">
        <v>1014</v>
      </c>
      <c r="D302" s="9" t="s">
        <v>1015</v>
      </c>
      <c r="E302" s="9" t="s">
        <v>1016</v>
      </c>
      <c r="F302" s="9" t="s">
        <v>931</v>
      </c>
      <c r="G302" s="2">
        <f>0+RIGHT(E302,8)</f>
        <v>65609</v>
      </c>
      <c r="H302" s="9" t="s">
        <v>931</v>
      </c>
      <c r="I302" s="9" t="s">
        <v>1017</v>
      </c>
      <c r="J302" s="10" t="s">
        <v>43</v>
      </c>
      <c r="K302" s="11" t="s">
        <v>44</v>
      </c>
      <c r="L302" s="8"/>
      <c r="M302" s="8"/>
      <c r="N302" s="8"/>
      <c r="O302" s="8"/>
      <c r="P302" s="8"/>
      <c r="Q302" s="8"/>
      <c r="R302" s="12">
        <v>249221</v>
      </c>
      <c r="S302" s="12">
        <v>249221</v>
      </c>
      <c r="T302" s="8"/>
      <c r="U302" s="8"/>
      <c r="V302" s="12">
        <v>249221</v>
      </c>
      <c r="W302" s="21">
        <v>249221</v>
      </c>
      <c r="X302" s="23">
        <f>W302-U302</f>
        <v>249221</v>
      </c>
      <c r="Y302" s="46">
        <f>+VLOOKUP(G302,'CIRCLEK-MN'!D:J,7,0)</f>
        <v>249221</v>
      </c>
      <c r="Z302" s="46">
        <f>+Y302-X302</f>
        <v>0</v>
      </c>
    </row>
    <row r="303" spans="1:26" ht="25.5" x14ac:dyDescent="0.25">
      <c r="A303" s="8"/>
      <c r="B303" s="9" t="s">
        <v>37</v>
      </c>
      <c r="C303" s="9" t="s">
        <v>1018</v>
      </c>
      <c r="D303" s="9" t="s">
        <v>1019</v>
      </c>
      <c r="E303" s="9" t="s">
        <v>1020</v>
      </c>
      <c r="F303" s="9" t="s">
        <v>698</v>
      </c>
      <c r="G303" s="2">
        <f>0+RIGHT(E303,8)</f>
        <v>60521</v>
      </c>
      <c r="H303" s="9" t="s">
        <v>1018</v>
      </c>
      <c r="I303" s="9" t="s">
        <v>1021</v>
      </c>
      <c r="J303" s="10" t="s">
        <v>43</v>
      </c>
      <c r="K303" s="11" t="s">
        <v>256</v>
      </c>
      <c r="L303" s="8"/>
      <c r="M303" s="8"/>
      <c r="N303" s="8"/>
      <c r="O303" s="8"/>
      <c r="P303" s="8"/>
      <c r="Q303" s="8"/>
      <c r="R303" s="12">
        <v>398753</v>
      </c>
      <c r="S303" s="12">
        <v>398753</v>
      </c>
      <c r="T303" s="8"/>
      <c r="U303" s="8"/>
      <c r="V303" s="12">
        <v>398753</v>
      </c>
      <c r="W303" s="21">
        <v>398753</v>
      </c>
      <c r="X303" s="23">
        <f>W303-U303</f>
        <v>398753</v>
      </c>
      <c r="Y303" s="46">
        <f>+VLOOKUP(G303,'CIRCLEK-MN'!D:J,7,0)</f>
        <v>398753</v>
      </c>
      <c r="Z303" s="46">
        <f>+Y303-X303</f>
        <v>0</v>
      </c>
    </row>
    <row r="304" spans="1:26" ht="25.5" x14ac:dyDescent="0.25">
      <c r="A304" s="8"/>
      <c r="B304" s="9" t="s">
        <v>37</v>
      </c>
      <c r="C304" s="9" t="s">
        <v>1018</v>
      </c>
      <c r="D304" s="9" t="s">
        <v>1022</v>
      </c>
      <c r="E304" s="9" t="s">
        <v>1023</v>
      </c>
      <c r="F304" s="9" t="s">
        <v>812</v>
      </c>
      <c r="G304" s="2">
        <f>0+RIGHT(E304,8)</f>
        <v>62555</v>
      </c>
      <c r="H304" s="9" t="s">
        <v>1018</v>
      </c>
      <c r="I304" s="9" t="s">
        <v>1024</v>
      </c>
      <c r="J304" s="10" t="s">
        <v>43</v>
      </c>
      <c r="K304" s="11" t="s">
        <v>454</v>
      </c>
      <c r="L304" s="8"/>
      <c r="M304" s="8"/>
      <c r="N304" s="8"/>
      <c r="O304" s="8"/>
      <c r="P304" s="8"/>
      <c r="Q304" s="8"/>
      <c r="R304" s="12">
        <v>1196260</v>
      </c>
      <c r="S304" s="12">
        <v>1196260</v>
      </c>
      <c r="T304" s="8"/>
      <c r="U304" s="8"/>
      <c r="V304" s="12">
        <v>1196260</v>
      </c>
      <c r="W304" s="21">
        <v>1196260</v>
      </c>
      <c r="X304" s="23">
        <f>W304-U304</f>
        <v>1196260</v>
      </c>
      <c r="Y304" s="46">
        <f>+VLOOKUP(G304,'CIRCLEK-MN'!D:J,7,0)</f>
        <v>1196260</v>
      </c>
      <c r="Z304" s="46">
        <f>+Y304-X304</f>
        <v>0</v>
      </c>
    </row>
    <row r="305" spans="1:26" ht="25.5" x14ac:dyDescent="0.25">
      <c r="A305" s="8"/>
      <c r="B305" s="9" t="s">
        <v>37</v>
      </c>
      <c r="C305" s="9" t="s">
        <v>1018</v>
      </c>
      <c r="D305" s="9" t="s">
        <v>1025</v>
      </c>
      <c r="E305" s="9" t="s">
        <v>1026</v>
      </c>
      <c r="F305" s="9" t="s">
        <v>812</v>
      </c>
      <c r="G305" s="2">
        <f>0+RIGHT(E305,8)</f>
        <v>62662</v>
      </c>
      <c r="H305" s="9" t="s">
        <v>1018</v>
      </c>
      <c r="I305" s="9" t="s">
        <v>1027</v>
      </c>
      <c r="J305" s="10" t="s">
        <v>43</v>
      </c>
      <c r="K305" s="11" t="s">
        <v>44</v>
      </c>
      <c r="L305" s="8"/>
      <c r="M305" s="8"/>
      <c r="N305" s="8"/>
      <c r="O305" s="8"/>
      <c r="P305" s="8"/>
      <c r="Q305" s="8"/>
      <c r="R305" s="12">
        <v>199377</v>
      </c>
      <c r="S305" s="12">
        <v>199377</v>
      </c>
      <c r="T305" s="8"/>
      <c r="U305" s="8"/>
      <c r="V305" s="12">
        <v>199377</v>
      </c>
      <c r="W305" s="21">
        <v>199377</v>
      </c>
      <c r="X305" s="23">
        <f>W305-U305</f>
        <v>199377</v>
      </c>
      <c r="Y305" s="46">
        <f>+VLOOKUP(G305,'CIRCLEK-MN'!D:J,7,0)</f>
        <v>199377</v>
      </c>
      <c r="Z305" s="46">
        <f>+Y305-X305</f>
        <v>0</v>
      </c>
    </row>
    <row r="306" spans="1:26" ht="25.5" x14ac:dyDescent="0.25">
      <c r="A306" s="8"/>
      <c r="B306" s="9" t="s">
        <v>37</v>
      </c>
      <c r="C306" s="9" t="s">
        <v>1018</v>
      </c>
      <c r="D306" s="9" t="s">
        <v>1028</v>
      </c>
      <c r="E306" s="9" t="s">
        <v>1029</v>
      </c>
      <c r="F306" s="9" t="s">
        <v>868</v>
      </c>
      <c r="G306" s="2">
        <f>0+RIGHT(E306,8)</f>
        <v>63357</v>
      </c>
      <c r="H306" s="9" t="s">
        <v>1018</v>
      </c>
      <c r="I306" s="9" t="s">
        <v>1030</v>
      </c>
      <c r="J306" s="10" t="s">
        <v>43</v>
      </c>
      <c r="K306" s="11" t="s">
        <v>44</v>
      </c>
      <c r="L306" s="8"/>
      <c r="M306" s="8"/>
      <c r="N306" s="8"/>
      <c r="O306" s="8"/>
      <c r="P306" s="8"/>
      <c r="Q306" s="8"/>
      <c r="R306" s="12">
        <v>199377</v>
      </c>
      <c r="S306" s="12">
        <v>199377</v>
      </c>
      <c r="T306" s="8"/>
      <c r="U306" s="8"/>
      <c r="V306" s="12">
        <v>199377</v>
      </c>
      <c r="W306" s="21">
        <v>199377</v>
      </c>
      <c r="X306" s="23">
        <f>W306-U306</f>
        <v>199377</v>
      </c>
      <c r="Y306" s="46">
        <f>+VLOOKUP(G306,'CIRCLEK-MN'!D:J,7,0)</f>
        <v>199377</v>
      </c>
      <c r="Z306" s="46">
        <f>+Y306-X306</f>
        <v>0</v>
      </c>
    </row>
    <row r="307" spans="1:26" ht="25.5" x14ac:dyDescent="0.25">
      <c r="A307" s="8"/>
      <c r="B307" s="9" t="s">
        <v>37</v>
      </c>
      <c r="C307" s="9" t="s">
        <v>1018</v>
      </c>
      <c r="D307" s="9" t="s">
        <v>1031</v>
      </c>
      <c r="E307" s="9" t="s">
        <v>1032</v>
      </c>
      <c r="F307" s="9" t="s">
        <v>887</v>
      </c>
      <c r="G307" s="2">
        <f>0+RIGHT(E307,8)</f>
        <v>63893</v>
      </c>
      <c r="H307" s="9" t="s">
        <v>1018</v>
      </c>
      <c r="I307" s="9" t="s">
        <v>1033</v>
      </c>
      <c r="J307" s="10" t="s">
        <v>43</v>
      </c>
      <c r="K307" s="11" t="s">
        <v>44</v>
      </c>
      <c r="L307" s="8"/>
      <c r="M307" s="8"/>
      <c r="N307" s="8"/>
      <c r="O307" s="8"/>
      <c r="P307" s="8"/>
      <c r="Q307" s="8"/>
      <c r="R307" s="12">
        <v>199377</v>
      </c>
      <c r="S307" s="12">
        <v>199377</v>
      </c>
      <c r="T307" s="8"/>
      <c r="U307" s="8"/>
      <c r="V307" s="12">
        <v>199377</v>
      </c>
      <c r="W307" s="21">
        <v>199377</v>
      </c>
      <c r="X307" s="23">
        <f>W307-U307</f>
        <v>199377</v>
      </c>
      <c r="Y307" s="46">
        <f>+VLOOKUP(G307,'CIRCLEK-MN'!D:J,7,0)</f>
        <v>199377</v>
      </c>
      <c r="Z307" s="46">
        <f>+Y307-X307</f>
        <v>0</v>
      </c>
    </row>
    <row r="308" spans="1:26" ht="25.5" x14ac:dyDescent="0.25">
      <c r="A308" s="8"/>
      <c r="B308" s="9" t="s">
        <v>37</v>
      </c>
      <c r="C308" s="9" t="s">
        <v>1018</v>
      </c>
      <c r="D308" s="9" t="s">
        <v>1034</v>
      </c>
      <c r="E308" s="9" t="s">
        <v>1035</v>
      </c>
      <c r="F308" s="9" t="s">
        <v>887</v>
      </c>
      <c r="G308" s="2">
        <f>0+RIGHT(E308,8)</f>
        <v>63915</v>
      </c>
      <c r="H308" s="9" t="s">
        <v>1018</v>
      </c>
      <c r="I308" s="9" t="s">
        <v>1036</v>
      </c>
      <c r="J308" s="10" t="s">
        <v>43</v>
      </c>
      <c r="K308" s="11" t="s">
        <v>44</v>
      </c>
      <c r="L308" s="8"/>
      <c r="M308" s="8"/>
      <c r="N308" s="8"/>
      <c r="O308" s="8"/>
      <c r="P308" s="8"/>
      <c r="Q308" s="8"/>
      <c r="R308" s="12">
        <v>199377</v>
      </c>
      <c r="S308" s="12">
        <v>199377</v>
      </c>
      <c r="T308" s="8"/>
      <c r="U308" s="8"/>
      <c r="V308" s="12">
        <v>199377</v>
      </c>
      <c r="W308" s="21">
        <v>199377</v>
      </c>
      <c r="X308" s="23">
        <f>W308-U308</f>
        <v>199377</v>
      </c>
      <c r="Y308" s="46">
        <f>+VLOOKUP(G308,'CIRCLEK-MN'!D:J,7,0)</f>
        <v>199377</v>
      </c>
      <c r="Z308" s="46">
        <f>+Y308-X308</f>
        <v>0</v>
      </c>
    </row>
    <row r="309" spans="1:26" ht="25.5" x14ac:dyDescent="0.25">
      <c r="A309" s="8"/>
      <c r="B309" s="9" t="s">
        <v>37</v>
      </c>
      <c r="C309" s="9" t="s">
        <v>1018</v>
      </c>
      <c r="D309" s="9" t="s">
        <v>1037</v>
      </c>
      <c r="E309" s="9" t="s">
        <v>1038</v>
      </c>
      <c r="F309" s="9" t="s">
        <v>887</v>
      </c>
      <c r="G309" s="2">
        <f>0+RIGHT(E309,8)</f>
        <v>63916</v>
      </c>
      <c r="H309" s="9" t="s">
        <v>1018</v>
      </c>
      <c r="I309" s="9" t="s">
        <v>1039</v>
      </c>
      <c r="J309" s="10" t="s">
        <v>43</v>
      </c>
      <c r="K309" s="11" t="s">
        <v>44</v>
      </c>
      <c r="L309" s="8"/>
      <c r="M309" s="8"/>
      <c r="N309" s="8"/>
      <c r="O309" s="8"/>
      <c r="P309" s="8"/>
      <c r="Q309" s="8"/>
      <c r="R309" s="12">
        <v>199377</v>
      </c>
      <c r="S309" s="12">
        <v>199377</v>
      </c>
      <c r="T309" s="8"/>
      <c r="U309" s="8"/>
      <c r="V309" s="12">
        <v>199377</v>
      </c>
      <c r="W309" s="21">
        <v>199377</v>
      </c>
      <c r="X309" s="23">
        <f>W309-U309</f>
        <v>199377</v>
      </c>
      <c r="Y309" s="46">
        <f>+VLOOKUP(G309,'CIRCLEK-MN'!D:J,7,0)</f>
        <v>199377</v>
      </c>
      <c r="Z309" s="46">
        <f>+Y309-X309</f>
        <v>0</v>
      </c>
    </row>
    <row r="310" spans="1:26" ht="25.5" x14ac:dyDescent="0.25">
      <c r="A310" s="8"/>
      <c r="B310" s="9" t="s">
        <v>37</v>
      </c>
      <c r="C310" s="9" t="s">
        <v>1018</v>
      </c>
      <c r="D310" s="9" t="s">
        <v>1040</v>
      </c>
      <c r="E310" s="9" t="s">
        <v>1041</v>
      </c>
      <c r="F310" s="9" t="s">
        <v>938</v>
      </c>
      <c r="G310" s="2">
        <f>0+RIGHT(E310,8)</f>
        <v>66538</v>
      </c>
      <c r="H310" s="9" t="s">
        <v>1018</v>
      </c>
      <c r="I310" s="9" t="s">
        <v>1042</v>
      </c>
      <c r="J310" s="10" t="s">
        <v>43</v>
      </c>
      <c r="K310" s="11" t="s">
        <v>44</v>
      </c>
      <c r="L310" s="8"/>
      <c r="M310" s="8"/>
      <c r="N310" s="8"/>
      <c r="O310" s="8"/>
      <c r="P310" s="8"/>
      <c r="Q310" s="8"/>
      <c r="R310" s="12">
        <v>249221</v>
      </c>
      <c r="S310" s="12">
        <v>249221</v>
      </c>
      <c r="T310" s="8"/>
      <c r="U310" s="8"/>
      <c r="V310" s="12">
        <v>249221</v>
      </c>
      <c r="W310" s="21">
        <v>249221</v>
      </c>
      <c r="X310" s="23">
        <f>W310-U310</f>
        <v>249221</v>
      </c>
      <c r="Y310" s="46">
        <f>+VLOOKUP(G310,'CIRCLEK-MN'!D:J,7,0)</f>
        <v>249221</v>
      </c>
      <c r="Z310" s="46">
        <f>+Y310-X310</f>
        <v>0</v>
      </c>
    </row>
    <row r="311" spans="1:26" ht="25.5" x14ac:dyDescent="0.25">
      <c r="A311" s="8"/>
      <c r="B311" s="9" t="s">
        <v>37</v>
      </c>
      <c r="C311" s="9" t="s">
        <v>1018</v>
      </c>
      <c r="D311" s="9" t="s">
        <v>1043</v>
      </c>
      <c r="E311" s="9" t="s">
        <v>1044</v>
      </c>
      <c r="F311" s="9" t="s">
        <v>938</v>
      </c>
      <c r="G311" s="2">
        <f>0+RIGHT(E311,8)</f>
        <v>66539</v>
      </c>
      <c r="H311" s="9" t="s">
        <v>1018</v>
      </c>
      <c r="I311" s="9" t="s">
        <v>1045</v>
      </c>
      <c r="J311" s="10" t="s">
        <v>43</v>
      </c>
      <c r="K311" s="11" t="s">
        <v>44</v>
      </c>
      <c r="L311" s="8"/>
      <c r="M311" s="8"/>
      <c r="N311" s="8"/>
      <c r="O311" s="8"/>
      <c r="P311" s="8"/>
      <c r="Q311" s="8"/>
      <c r="R311" s="12">
        <v>249221</v>
      </c>
      <c r="S311" s="12">
        <v>249221</v>
      </c>
      <c r="T311" s="8"/>
      <c r="U311" s="8"/>
      <c r="V311" s="12">
        <v>249221</v>
      </c>
      <c r="W311" s="21">
        <v>249221</v>
      </c>
      <c r="X311" s="23">
        <f>W311-U311</f>
        <v>249221</v>
      </c>
      <c r="Y311" s="46">
        <f>+VLOOKUP(G311,'CIRCLEK-MN'!D:J,7,0)</f>
        <v>249221</v>
      </c>
      <c r="Z311" s="46">
        <f>+Y311-X311</f>
        <v>0</v>
      </c>
    </row>
    <row r="312" spans="1:26" ht="25.5" x14ac:dyDescent="0.25">
      <c r="A312" s="8"/>
      <c r="B312" s="9" t="s">
        <v>37</v>
      </c>
      <c r="C312" s="9" t="s">
        <v>1018</v>
      </c>
      <c r="D312" s="9" t="s">
        <v>1046</v>
      </c>
      <c r="E312" s="9" t="s">
        <v>1047</v>
      </c>
      <c r="F312" s="9" t="s">
        <v>938</v>
      </c>
      <c r="G312" s="2">
        <f>0+RIGHT(E312,8)</f>
        <v>66561</v>
      </c>
      <c r="H312" s="9" t="s">
        <v>1018</v>
      </c>
      <c r="I312" s="9" t="s">
        <v>1048</v>
      </c>
      <c r="J312" s="10" t="s">
        <v>43</v>
      </c>
      <c r="K312" s="11" t="s">
        <v>44</v>
      </c>
      <c r="L312" s="8"/>
      <c r="M312" s="8"/>
      <c r="N312" s="8"/>
      <c r="O312" s="8"/>
      <c r="P312" s="8"/>
      <c r="Q312" s="8"/>
      <c r="R312" s="12">
        <v>249221</v>
      </c>
      <c r="S312" s="12">
        <v>249221</v>
      </c>
      <c r="T312" s="8"/>
      <c r="U312" s="8"/>
      <c r="V312" s="12">
        <v>249221</v>
      </c>
      <c r="W312" s="21">
        <v>249221</v>
      </c>
      <c r="X312" s="23">
        <f>W312-U312</f>
        <v>249221</v>
      </c>
      <c r="Y312" s="46">
        <f>+VLOOKUP(G312,'CIRCLEK-MN'!D:J,7,0)</f>
        <v>249221</v>
      </c>
      <c r="Z312" s="46">
        <f>+Y312-X312</f>
        <v>0</v>
      </c>
    </row>
    <row r="313" spans="1:26" ht="25.5" x14ac:dyDescent="0.25">
      <c r="A313" s="8"/>
      <c r="B313" s="9" t="s">
        <v>37</v>
      </c>
      <c r="C313" s="9" t="s">
        <v>1018</v>
      </c>
      <c r="D313" s="9" t="s">
        <v>1049</v>
      </c>
      <c r="E313" s="9" t="s">
        <v>1050</v>
      </c>
      <c r="F313" s="9" t="s">
        <v>938</v>
      </c>
      <c r="G313" s="2">
        <f>0+RIGHT(E313,8)</f>
        <v>66562</v>
      </c>
      <c r="H313" s="9" t="s">
        <v>1018</v>
      </c>
      <c r="I313" s="9" t="s">
        <v>1051</v>
      </c>
      <c r="J313" s="10" t="s">
        <v>43</v>
      </c>
      <c r="K313" s="11" t="s">
        <v>44</v>
      </c>
      <c r="L313" s="8"/>
      <c r="M313" s="8"/>
      <c r="N313" s="8"/>
      <c r="O313" s="8"/>
      <c r="P313" s="8"/>
      <c r="Q313" s="8"/>
      <c r="R313" s="12">
        <v>249221</v>
      </c>
      <c r="S313" s="12">
        <v>249221</v>
      </c>
      <c r="T313" s="8"/>
      <c r="U313" s="8"/>
      <c r="V313" s="12">
        <v>249221</v>
      </c>
      <c r="W313" s="21">
        <v>249221</v>
      </c>
      <c r="X313" s="23">
        <f>W313-U313</f>
        <v>249221</v>
      </c>
      <c r="Y313" s="46">
        <f>+VLOOKUP(G313,'CIRCLEK-MN'!D:J,7,0)</f>
        <v>249221</v>
      </c>
      <c r="Z313" s="46">
        <f>+Y313-X313</f>
        <v>0</v>
      </c>
    </row>
    <row r="314" spans="1:26" ht="25.5" x14ac:dyDescent="0.25">
      <c r="A314" s="8"/>
      <c r="B314" s="9" t="s">
        <v>37</v>
      </c>
      <c r="C314" s="9" t="s">
        <v>1052</v>
      </c>
      <c r="D314" s="9" t="s">
        <v>1053</v>
      </c>
      <c r="E314" s="9" t="s">
        <v>1054</v>
      </c>
      <c r="F314" s="9" t="s">
        <v>1055</v>
      </c>
      <c r="G314" s="2">
        <f>0+RIGHT(E314,8)</f>
        <v>69005</v>
      </c>
      <c r="H314" s="9" t="s">
        <v>1055</v>
      </c>
      <c r="I314" s="9" t="s">
        <v>1056</v>
      </c>
      <c r="J314" s="10" t="s">
        <v>43</v>
      </c>
      <c r="K314" s="11" t="s">
        <v>44</v>
      </c>
      <c r="L314" s="8"/>
      <c r="M314" s="8"/>
      <c r="N314" s="8"/>
      <c r="O314" s="8"/>
      <c r="P314" s="8"/>
      <c r="Q314" s="8"/>
      <c r="R314" s="12">
        <v>249221</v>
      </c>
      <c r="S314" s="12">
        <v>249221</v>
      </c>
      <c r="T314" s="8"/>
      <c r="U314" s="8"/>
      <c r="V314" s="12">
        <v>249221</v>
      </c>
      <c r="W314" s="21">
        <v>249221</v>
      </c>
      <c r="X314" s="23">
        <f>W314-U314</f>
        <v>249221</v>
      </c>
      <c r="Y314" s="46">
        <f>+VLOOKUP(G314,'CIRCLEK-MN'!D:J,7,0)</f>
        <v>249221</v>
      </c>
      <c r="Z314" s="46">
        <f>+Y314-X314</f>
        <v>0</v>
      </c>
    </row>
    <row r="315" spans="1:26" ht="25.5" x14ac:dyDescent="0.25">
      <c r="A315" s="8"/>
      <c r="B315" s="9" t="s">
        <v>37</v>
      </c>
      <c r="C315" s="9" t="s">
        <v>1057</v>
      </c>
      <c r="D315" s="9" t="s">
        <v>1058</v>
      </c>
      <c r="E315" s="9" t="s">
        <v>1059</v>
      </c>
      <c r="F315" s="9" t="s">
        <v>1060</v>
      </c>
      <c r="G315" s="2">
        <f>0+RIGHT(E315,8)</f>
        <v>69034</v>
      </c>
      <c r="H315" s="9" t="s">
        <v>1060</v>
      </c>
      <c r="I315" s="9" t="s">
        <v>1061</v>
      </c>
      <c r="J315" s="10" t="s">
        <v>43</v>
      </c>
      <c r="K315" s="11" t="s">
        <v>44</v>
      </c>
      <c r="L315" s="8"/>
      <c r="M315" s="8"/>
      <c r="N315" s="8"/>
      <c r="O315" s="8"/>
      <c r="P315" s="8"/>
      <c r="Q315" s="8"/>
      <c r="R315" s="12">
        <v>249221</v>
      </c>
      <c r="S315" s="12">
        <v>249221</v>
      </c>
      <c r="T315" s="8"/>
      <c r="U315" s="8"/>
      <c r="V315" s="12">
        <v>249221</v>
      </c>
      <c r="W315" s="21">
        <v>249221</v>
      </c>
      <c r="X315" s="23">
        <f>W315-U315</f>
        <v>249221</v>
      </c>
      <c r="Y315" s="46">
        <f>+VLOOKUP(G315,'CIRCLEK-MN'!D:J,7,0)</f>
        <v>249221</v>
      </c>
      <c r="Z315" s="46">
        <f>+Y315-X315</f>
        <v>0</v>
      </c>
    </row>
    <row r="316" spans="1:26" ht="25.5" x14ac:dyDescent="0.25">
      <c r="A316" s="8"/>
      <c r="B316" s="9" t="s">
        <v>37</v>
      </c>
      <c r="C316" s="9" t="s">
        <v>1057</v>
      </c>
      <c r="D316" s="9" t="s">
        <v>1062</v>
      </c>
      <c r="E316" s="9" t="s">
        <v>1063</v>
      </c>
      <c r="F316" s="9" t="s">
        <v>1060</v>
      </c>
      <c r="G316" s="2">
        <f>0+RIGHT(E316,8)</f>
        <v>69038</v>
      </c>
      <c r="H316" s="9" t="s">
        <v>1060</v>
      </c>
      <c r="I316" s="9" t="s">
        <v>1064</v>
      </c>
      <c r="J316" s="10" t="s">
        <v>43</v>
      </c>
      <c r="K316" s="11" t="s">
        <v>44</v>
      </c>
      <c r="L316" s="8"/>
      <c r="M316" s="8"/>
      <c r="N316" s="8"/>
      <c r="O316" s="8"/>
      <c r="P316" s="8"/>
      <c r="Q316" s="8"/>
      <c r="R316" s="12">
        <v>199377</v>
      </c>
      <c r="S316" s="12">
        <v>199377</v>
      </c>
      <c r="T316" s="8"/>
      <c r="U316" s="8"/>
      <c r="V316" s="12">
        <v>199377</v>
      </c>
      <c r="W316" s="21">
        <v>199377</v>
      </c>
      <c r="X316" s="23">
        <f>W316-U316</f>
        <v>199377</v>
      </c>
      <c r="Y316" s="46">
        <f>+VLOOKUP(G316,'CIRCLEK-MN'!D:J,7,0)</f>
        <v>199377</v>
      </c>
      <c r="Z316" s="46">
        <f>+Y316-X316</f>
        <v>0</v>
      </c>
    </row>
    <row r="317" spans="1:26" ht="25.5" x14ac:dyDescent="0.25">
      <c r="A317" s="8"/>
      <c r="B317" s="9" t="s">
        <v>37</v>
      </c>
      <c r="C317" s="9" t="s">
        <v>1065</v>
      </c>
      <c r="D317" s="9" t="s">
        <v>1066</v>
      </c>
      <c r="E317" s="9" t="s">
        <v>1067</v>
      </c>
      <c r="F317" s="9" t="s">
        <v>1060</v>
      </c>
      <c r="G317" s="2">
        <f>0+RIGHT(E317,8)</f>
        <v>69037</v>
      </c>
      <c r="H317" s="9" t="s">
        <v>1060</v>
      </c>
      <c r="I317" s="9" t="s">
        <v>1068</v>
      </c>
      <c r="J317" s="10" t="s">
        <v>43</v>
      </c>
      <c r="K317" s="11" t="s">
        <v>44</v>
      </c>
      <c r="L317" s="8"/>
      <c r="M317" s="8"/>
      <c r="N317" s="8"/>
      <c r="O317" s="8"/>
      <c r="P317" s="8"/>
      <c r="Q317" s="8"/>
      <c r="R317" s="12">
        <v>199377</v>
      </c>
      <c r="S317" s="12">
        <v>199377</v>
      </c>
      <c r="T317" s="8"/>
      <c r="U317" s="8"/>
      <c r="V317" s="12">
        <v>199377</v>
      </c>
      <c r="W317" s="21">
        <v>199377</v>
      </c>
      <c r="X317" s="23">
        <f>W317-U317</f>
        <v>199377</v>
      </c>
      <c r="Y317" s="46">
        <f>+VLOOKUP(G317,'CIRCLEK-MN'!D:J,7,0)</f>
        <v>199377</v>
      </c>
      <c r="Z317" s="46">
        <f>+Y317-X317</f>
        <v>0</v>
      </c>
    </row>
    <row r="318" spans="1:26" ht="25.5" x14ac:dyDescent="0.25">
      <c r="A318" s="8"/>
      <c r="B318" s="9" t="s">
        <v>37</v>
      </c>
      <c r="C318" s="9" t="s">
        <v>1065</v>
      </c>
      <c r="D318" s="9" t="s">
        <v>1069</v>
      </c>
      <c r="E318" s="9" t="s">
        <v>1070</v>
      </c>
      <c r="F318" s="9" t="s">
        <v>1057</v>
      </c>
      <c r="G318" s="2">
        <f>0+RIGHT(E318,8)</f>
        <v>69118</v>
      </c>
      <c r="H318" s="9" t="s">
        <v>1057</v>
      </c>
      <c r="I318" s="9" t="s">
        <v>1071</v>
      </c>
      <c r="J318" s="10" t="s">
        <v>43</v>
      </c>
      <c r="K318" s="11" t="s">
        <v>44</v>
      </c>
      <c r="L318" s="8"/>
      <c r="M318" s="8"/>
      <c r="N318" s="8"/>
      <c r="O318" s="8"/>
      <c r="P318" s="8"/>
      <c r="Q318" s="8"/>
      <c r="R318" s="12">
        <v>249221</v>
      </c>
      <c r="S318" s="12">
        <v>249221</v>
      </c>
      <c r="T318" s="8"/>
      <c r="U318" s="8"/>
      <c r="V318" s="12">
        <v>249221</v>
      </c>
      <c r="W318" s="21">
        <v>249221</v>
      </c>
      <c r="X318" s="23">
        <f>W318-U318</f>
        <v>249221</v>
      </c>
      <c r="Y318" s="46">
        <f>+VLOOKUP(G318,'CIRCLEK-MN'!D:J,7,0)</f>
        <v>249221</v>
      </c>
      <c r="Z318" s="46">
        <f>+Y318-X318</f>
        <v>0</v>
      </c>
    </row>
    <row r="319" spans="1:26" ht="25.5" x14ac:dyDescent="0.25">
      <c r="A319" s="8"/>
      <c r="B319" s="9" t="s">
        <v>37</v>
      </c>
      <c r="C319" s="9" t="s">
        <v>1065</v>
      </c>
      <c r="D319" s="9" t="s">
        <v>1072</v>
      </c>
      <c r="E319" s="9" t="s">
        <v>1073</v>
      </c>
      <c r="F319" s="9" t="s">
        <v>1057</v>
      </c>
      <c r="G319" s="2">
        <f>0+RIGHT(E319,8)</f>
        <v>69123</v>
      </c>
      <c r="H319" s="9" t="s">
        <v>1057</v>
      </c>
      <c r="I319" s="9" t="s">
        <v>1074</v>
      </c>
      <c r="J319" s="10" t="s">
        <v>43</v>
      </c>
      <c r="K319" s="11" t="s">
        <v>44</v>
      </c>
      <c r="L319" s="8"/>
      <c r="M319" s="8"/>
      <c r="N319" s="8"/>
      <c r="O319" s="8"/>
      <c r="P319" s="8"/>
      <c r="Q319" s="8"/>
      <c r="R319" s="12">
        <v>199377</v>
      </c>
      <c r="S319" s="12">
        <v>199377</v>
      </c>
      <c r="T319" s="8"/>
      <c r="U319" s="8"/>
      <c r="V319" s="12">
        <v>199377</v>
      </c>
      <c r="W319" s="21">
        <v>199377</v>
      </c>
      <c r="X319" s="23">
        <f>W319-U319</f>
        <v>199377</v>
      </c>
      <c r="Y319" s="46">
        <f>+VLOOKUP(G319,'CIRCLEK-MN'!D:J,7,0)</f>
        <v>199377</v>
      </c>
      <c r="Z319" s="46">
        <f>+Y319-X319</f>
        <v>0</v>
      </c>
    </row>
    <row r="320" spans="1:26" ht="25.5" x14ac:dyDescent="0.25">
      <c r="A320" s="8"/>
      <c r="B320" s="9" t="s">
        <v>37</v>
      </c>
      <c r="C320" s="9" t="s">
        <v>1065</v>
      </c>
      <c r="D320" s="9" t="s">
        <v>1075</v>
      </c>
      <c r="E320" s="9" t="s">
        <v>1076</v>
      </c>
      <c r="F320" s="9" t="s">
        <v>1057</v>
      </c>
      <c r="G320" s="2">
        <f>0+RIGHT(E320,8)</f>
        <v>69125</v>
      </c>
      <c r="H320" s="9" t="s">
        <v>1057</v>
      </c>
      <c r="I320" s="9" t="s">
        <v>1077</v>
      </c>
      <c r="J320" s="10" t="s">
        <v>43</v>
      </c>
      <c r="K320" s="11" t="s">
        <v>44</v>
      </c>
      <c r="L320" s="8"/>
      <c r="M320" s="8"/>
      <c r="N320" s="8"/>
      <c r="O320" s="8"/>
      <c r="P320" s="8"/>
      <c r="Q320" s="8"/>
      <c r="R320" s="12">
        <v>199377</v>
      </c>
      <c r="S320" s="12">
        <v>199377</v>
      </c>
      <c r="T320" s="8"/>
      <c r="U320" s="8"/>
      <c r="V320" s="12">
        <v>199377</v>
      </c>
      <c r="W320" s="21">
        <v>199377</v>
      </c>
      <c r="X320" s="23">
        <f>W320-U320</f>
        <v>199377</v>
      </c>
      <c r="Y320" s="46">
        <f>+VLOOKUP(G320,'CIRCLEK-MN'!D:J,7,0)</f>
        <v>199377</v>
      </c>
      <c r="Z320" s="46">
        <f>+Y320-X320</f>
        <v>0</v>
      </c>
    </row>
    <row r="321" spans="1:26" ht="25.5" x14ac:dyDescent="0.25">
      <c r="A321" s="8"/>
      <c r="B321" s="9" t="s">
        <v>37</v>
      </c>
      <c r="C321" s="9" t="s">
        <v>1078</v>
      </c>
      <c r="D321" s="9" t="s">
        <v>1079</v>
      </c>
      <c r="E321" s="9" t="s">
        <v>1080</v>
      </c>
      <c r="F321" s="9" t="s">
        <v>1057</v>
      </c>
      <c r="G321" s="2">
        <f>0+RIGHT(E321,8)</f>
        <v>69124</v>
      </c>
      <c r="H321" s="9" t="s">
        <v>1057</v>
      </c>
      <c r="I321" s="9" t="s">
        <v>1081</v>
      </c>
      <c r="J321" s="10" t="s">
        <v>43</v>
      </c>
      <c r="K321" s="11" t="s">
        <v>44</v>
      </c>
      <c r="L321" s="8"/>
      <c r="M321" s="8"/>
      <c r="N321" s="8"/>
      <c r="O321" s="8"/>
      <c r="P321" s="8"/>
      <c r="Q321" s="8"/>
      <c r="R321" s="12">
        <v>199377</v>
      </c>
      <c r="S321" s="12">
        <v>199377</v>
      </c>
      <c r="T321" s="8"/>
      <c r="U321" s="8"/>
      <c r="V321" s="12">
        <v>199377</v>
      </c>
      <c r="W321" s="21">
        <v>199377</v>
      </c>
      <c r="X321" s="23">
        <f>W321-U321</f>
        <v>199377</v>
      </c>
      <c r="Y321" s="46">
        <f>+VLOOKUP(G321,'CIRCLEK-MN'!D:J,7,0)</f>
        <v>199377</v>
      </c>
      <c r="Z321" s="46">
        <f>+Y321-X321</f>
        <v>0</v>
      </c>
    </row>
    <row r="322" spans="1:26" ht="25.5" x14ac:dyDescent="0.25">
      <c r="A322" s="8"/>
      <c r="B322" s="9" t="s">
        <v>37</v>
      </c>
      <c r="C322" s="9" t="s">
        <v>1078</v>
      </c>
      <c r="D322" s="9" t="s">
        <v>1082</v>
      </c>
      <c r="E322" s="9" t="s">
        <v>1083</v>
      </c>
      <c r="F322" s="9" t="s">
        <v>1065</v>
      </c>
      <c r="G322" s="2">
        <f>0+RIGHT(E322,8)</f>
        <v>69209</v>
      </c>
      <c r="H322" s="9" t="s">
        <v>1065</v>
      </c>
      <c r="I322" s="9" t="s">
        <v>1084</v>
      </c>
      <c r="J322" s="10" t="s">
        <v>43</v>
      </c>
      <c r="K322" s="11" t="s">
        <v>44</v>
      </c>
      <c r="L322" s="8"/>
      <c r="M322" s="8"/>
      <c r="N322" s="8"/>
      <c r="O322" s="8"/>
      <c r="P322" s="8"/>
      <c r="Q322" s="8"/>
      <c r="R322" s="12">
        <v>199377</v>
      </c>
      <c r="S322" s="12">
        <v>199377</v>
      </c>
      <c r="T322" s="8"/>
      <c r="U322" s="8"/>
      <c r="V322" s="12">
        <v>199377</v>
      </c>
      <c r="W322" s="21">
        <v>199377</v>
      </c>
      <c r="X322" s="23">
        <f>W322-U322</f>
        <v>199377</v>
      </c>
      <c r="Y322" s="46">
        <f>+VLOOKUP(G322,'CIRCLEK-MN'!D:J,7,0)</f>
        <v>199377</v>
      </c>
      <c r="Z322" s="46">
        <f>+Y322-X322</f>
        <v>0</v>
      </c>
    </row>
    <row r="323" spans="1:26" ht="25.5" x14ac:dyDescent="0.25">
      <c r="A323" s="8"/>
      <c r="B323" s="9" t="s">
        <v>37</v>
      </c>
      <c r="C323" s="9" t="s">
        <v>1078</v>
      </c>
      <c r="D323" s="9" t="s">
        <v>1085</v>
      </c>
      <c r="E323" s="9" t="s">
        <v>1086</v>
      </c>
      <c r="F323" s="9" t="s">
        <v>1065</v>
      </c>
      <c r="G323" s="2">
        <f>0+RIGHT(E323,8)</f>
        <v>69210</v>
      </c>
      <c r="H323" s="9" t="s">
        <v>1065</v>
      </c>
      <c r="I323" s="9" t="s">
        <v>1087</v>
      </c>
      <c r="J323" s="10" t="s">
        <v>43</v>
      </c>
      <c r="K323" s="11" t="s">
        <v>44</v>
      </c>
      <c r="L323" s="8"/>
      <c r="M323" s="8"/>
      <c r="N323" s="8"/>
      <c r="O323" s="8"/>
      <c r="P323" s="8"/>
      <c r="Q323" s="8"/>
      <c r="R323" s="12">
        <v>199377</v>
      </c>
      <c r="S323" s="12">
        <v>199377</v>
      </c>
      <c r="T323" s="8"/>
      <c r="U323" s="8"/>
      <c r="V323" s="12">
        <v>199377</v>
      </c>
      <c r="W323" s="21">
        <v>199377</v>
      </c>
      <c r="X323" s="23">
        <f>W323-U323</f>
        <v>199377</v>
      </c>
      <c r="Y323" s="46">
        <f>+VLOOKUP(G323,'CIRCLEK-MN'!D:J,7,0)</f>
        <v>199377</v>
      </c>
      <c r="Z323" s="46">
        <f>+Y323-X323</f>
        <v>0</v>
      </c>
    </row>
    <row r="324" spans="1:26" ht="25.5" x14ac:dyDescent="0.25">
      <c r="A324" s="8"/>
      <c r="B324" s="9" t="s">
        <v>37</v>
      </c>
      <c r="C324" s="9" t="s">
        <v>1088</v>
      </c>
      <c r="D324" s="9" t="s">
        <v>1089</v>
      </c>
      <c r="E324" s="9" t="s">
        <v>1090</v>
      </c>
      <c r="F324" s="9" t="s">
        <v>1065</v>
      </c>
      <c r="G324" s="2">
        <f>0+RIGHT(E324,8)</f>
        <v>69211</v>
      </c>
      <c r="H324" s="9" t="s">
        <v>1065</v>
      </c>
      <c r="I324" s="9" t="s">
        <v>1091</v>
      </c>
      <c r="J324" s="10" t="s">
        <v>43</v>
      </c>
      <c r="K324" s="11" t="s">
        <v>44</v>
      </c>
      <c r="L324" s="8"/>
      <c r="M324" s="8"/>
      <c r="N324" s="8"/>
      <c r="O324" s="8"/>
      <c r="P324" s="8"/>
      <c r="Q324" s="8"/>
      <c r="R324" s="12">
        <v>299065</v>
      </c>
      <c r="S324" s="12">
        <v>299065</v>
      </c>
      <c r="T324" s="8"/>
      <c r="U324" s="8"/>
      <c r="V324" s="12">
        <v>299065</v>
      </c>
      <c r="W324" s="21">
        <v>299065</v>
      </c>
      <c r="X324" s="23">
        <f>W324-U324</f>
        <v>299065</v>
      </c>
      <c r="Y324" s="46">
        <f>+VLOOKUP(G324,'CIRCLEK-MN'!D:J,7,0)</f>
        <v>299065</v>
      </c>
      <c r="Z324" s="46">
        <f>+Y324-X324</f>
        <v>0</v>
      </c>
    </row>
    <row r="325" spans="1:26" ht="25.5" x14ac:dyDescent="0.25">
      <c r="A325" s="8"/>
      <c r="B325" s="9" t="s">
        <v>37</v>
      </c>
      <c r="C325" s="9" t="s">
        <v>1088</v>
      </c>
      <c r="D325" s="9" t="s">
        <v>1092</v>
      </c>
      <c r="E325" s="9" t="s">
        <v>1093</v>
      </c>
      <c r="F325" s="9" t="s">
        <v>1078</v>
      </c>
      <c r="G325" s="2">
        <f>0+RIGHT(E325,8)</f>
        <v>70339</v>
      </c>
      <c r="H325" s="9" t="s">
        <v>1088</v>
      </c>
      <c r="I325" s="9" t="s">
        <v>1094</v>
      </c>
      <c r="J325" s="10" t="s">
        <v>43</v>
      </c>
      <c r="K325" s="11" t="s">
        <v>44</v>
      </c>
      <c r="L325" s="8"/>
      <c r="M325" s="8"/>
      <c r="N325" s="8"/>
      <c r="O325" s="8"/>
      <c r="P325" s="8"/>
      <c r="Q325" s="8"/>
      <c r="R325" s="12">
        <v>249221</v>
      </c>
      <c r="S325" s="12">
        <v>249221</v>
      </c>
      <c r="T325" s="8"/>
      <c r="U325" s="8"/>
      <c r="V325" s="12">
        <v>249221</v>
      </c>
      <c r="W325" s="21">
        <v>249221</v>
      </c>
      <c r="X325" s="23">
        <f>W325-U325</f>
        <v>249221</v>
      </c>
      <c r="Y325" s="46">
        <f>+VLOOKUP(G325,'CIRCLEK-MN'!D:J,7,0)</f>
        <v>249221</v>
      </c>
      <c r="Z325" s="46">
        <f>+Y325-X325</f>
        <v>0</v>
      </c>
    </row>
    <row r="326" spans="1:26" ht="25.5" x14ac:dyDescent="0.25">
      <c r="A326" s="8"/>
      <c r="B326" s="9" t="s">
        <v>37</v>
      </c>
      <c r="C326" s="9" t="s">
        <v>1088</v>
      </c>
      <c r="D326" s="9" t="s">
        <v>1095</v>
      </c>
      <c r="E326" s="9" t="s">
        <v>1096</v>
      </c>
      <c r="F326" s="9" t="s">
        <v>1078</v>
      </c>
      <c r="G326" s="2">
        <f>0+RIGHT(E326,8)</f>
        <v>70340</v>
      </c>
      <c r="H326" s="9" t="s">
        <v>1088</v>
      </c>
      <c r="I326" s="9" t="s">
        <v>1097</v>
      </c>
      <c r="J326" s="10" t="s">
        <v>43</v>
      </c>
      <c r="K326" s="11" t="s">
        <v>44</v>
      </c>
      <c r="L326" s="8"/>
      <c r="M326" s="8"/>
      <c r="N326" s="8"/>
      <c r="O326" s="8"/>
      <c r="P326" s="8"/>
      <c r="Q326" s="8"/>
      <c r="R326" s="12">
        <v>199377</v>
      </c>
      <c r="S326" s="12">
        <v>199377</v>
      </c>
      <c r="T326" s="8"/>
      <c r="U326" s="8"/>
      <c r="V326" s="12">
        <v>199377</v>
      </c>
      <c r="W326" s="21">
        <v>199377</v>
      </c>
      <c r="X326" s="23">
        <f>W326-U326</f>
        <v>199377</v>
      </c>
      <c r="Y326" s="46">
        <f>+VLOOKUP(G326,'CIRCLEK-MN'!D:J,7,0)</f>
        <v>199377</v>
      </c>
      <c r="Z326" s="46">
        <f>+Y326-X326</f>
        <v>0</v>
      </c>
    </row>
    <row r="327" spans="1:26" ht="25.5" x14ac:dyDescent="0.25">
      <c r="A327" s="8"/>
      <c r="B327" s="9" t="s">
        <v>37</v>
      </c>
      <c r="C327" s="9" t="s">
        <v>1098</v>
      </c>
      <c r="D327" s="9" t="s">
        <v>1099</v>
      </c>
      <c r="E327" s="9" t="s">
        <v>1100</v>
      </c>
      <c r="F327" s="9" t="s">
        <v>1078</v>
      </c>
      <c r="G327" s="2">
        <f>0+RIGHT(E327,8)</f>
        <v>70338</v>
      </c>
      <c r="H327" s="9" t="s">
        <v>1088</v>
      </c>
      <c r="I327" s="9" t="s">
        <v>1101</v>
      </c>
      <c r="J327" s="10" t="s">
        <v>43</v>
      </c>
      <c r="K327" s="11" t="s">
        <v>44</v>
      </c>
      <c r="L327" s="8"/>
      <c r="M327" s="8"/>
      <c r="N327" s="8"/>
      <c r="O327" s="8"/>
      <c r="P327" s="8"/>
      <c r="Q327" s="8"/>
      <c r="R327" s="12">
        <v>199377</v>
      </c>
      <c r="S327" s="12">
        <v>199377</v>
      </c>
      <c r="T327" s="8"/>
      <c r="U327" s="8"/>
      <c r="V327" s="12">
        <v>199377</v>
      </c>
      <c r="W327" s="21">
        <v>199377</v>
      </c>
      <c r="X327" s="23">
        <f>W327-U327</f>
        <v>199377</v>
      </c>
      <c r="Y327" s="46">
        <f>+VLOOKUP(G327,'CIRCLEK-MN'!D:J,7,0)</f>
        <v>199377</v>
      </c>
      <c r="Z327" s="46">
        <f>+Y327-X327</f>
        <v>0</v>
      </c>
    </row>
    <row r="328" spans="1:26" ht="25.5" x14ac:dyDescent="0.25">
      <c r="A328" s="8"/>
      <c r="B328" s="9" t="s">
        <v>37</v>
      </c>
      <c r="C328" s="9" t="s">
        <v>1098</v>
      </c>
      <c r="D328" s="9" t="s">
        <v>1102</v>
      </c>
      <c r="E328" s="9" t="s">
        <v>1103</v>
      </c>
      <c r="F328" s="9" t="s">
        <v>1078</v>
      </c>
      <c r="G328" s="2">
        <f>0+RIGHT(E328,8)</f>
        <v>70341</v>
      </c>
      <c r="H328" s="9" t="s">
        <v>1088</v>
      </c>
      <c r="I328" s="9" t="s">
        <v>1104</v>
      </c>
      <c r="J328" s="10" t="s">
        <v>43</v>
      </c>
      <c r="K328" s="11" t="s">
        <v>44</v>
      </c>
      <c r="L328" s="8"/>
      <c r="M328" s="8"/>
      <c r="N328" s="8"/>
      <c r="O328" s="8"/>
      <c r="P328" s="8"/>
      <c r="Q328" s="8"/>
      <c r="R328" s="12">
        <v>299065</v>
      </c>
      <c r="S328" s="12">
        <v>299065</v>
      </c>
      <c r="T328" s="8"/>
      <c r="U328" s="8"/>
      <c r="V328" s="12">
        <v>299065</v>
      </c>
      <c r="W328" s="21">
        <v>299065</v>
      </c>
      <c r="X328" s="23">
        <f>W328-U328</f>
        <v>299065</v>
      </c>
      <c r="Y328" s="46">
        <f>+VLOOKUP(G328,'CIRCLEK-MN'!D:J,7,0)</f>
        <v>299065</v>
      </c>
      <c r="Z328" s="46">
        <f>+Y328-X328</f>
        <v>0</v>
      </c>
    </row>
    <row r="329" spans="1:26" ht="25.5" x14ac:dyDescent="0.25">
      <c r="A329" s="8"/>
      <c r="B329" s="9" t="s">
        <v>37</v>
      </c>
      <c r="C329" s="9" t="s">
        <v>1098</v>
      </c>
      <c r="D329" s="9" t="s">
        <v>1105</v>
      </c>
      <c r="E329" s="9" t="s">
        <v>1106</v>
      </c>
      <c r="F329" s="9" t="s">
        <v>1098</v>
      </c>
      <c r="G329" s="2">
        <f>+VLOOKUP(E329,'[1]CIRCLEK-MN'!A$4171:D$4273,4,0)</f>
        <v>4427</v>
      </c>
      <c r="H329" s="9" t="s">
        <v>1098</v>
      </c>
      <c r="I329" s="9" t="s">
        <v>1107</v>
      </c>
      <c r="J329" s="10" t="s">
        <v>43</v>
      </c>
      <c r="K329" s="11" t="s">
        <v>44</v>
      </c>
      <c r="L329" s="8"/>
      <c r="M329" s="8"/>
      <c r="N329" s="8"/>
      <c r="O329" s="8"/>
      <c r="P329" s="12">
        <v>202944</v>
      </c>
      <c r="Q329" s="12">
        <v>202944</v>
      </c>
      <c r="R329" s="8"/>
      <c r="S329" s="8"/>
      <c r="T329" s="12">
        <v>202944</v>
      </c>
      <c r="U329" s="12">
        <v>202944</v>
      </c>
      <c r="V329" s="8"/>
      <c r="W329" s="22"/>
      <c r="X329" s="23">
        <f>W329-U329</f>
        <v>-202944</v>
      </c>
      <c r="Y329" s="46">
        <f>+VLOOKUP(G329,'CIRCLEK-MN'!D:J,7,0)</f>
        <v>-202944</v>
      </c>
      <c r="Z329" s="46">
        <f>+Y329-X329</f>
        <v>0</v>
      </c>
    </row>
    <row r="330" spans="1:26" ht="25.5" x14ac:dyDescent="0.25">
      <c r="A330" s="8"/>
      <c r="B330" s="9" t="s">
        <v>37</v>
      </c>
      <c r="C330" s="9" t="s">
        <v>1108</v>
      </c>
      <c r="D330" s="9" t="s">
        <v>1109</v>
      </c>
      <c r="E330" s="9" t="s">
        <v>1110</v>
      </c>
      <c r="F330" s="9" t="s">
        <v>1078</v>
      </c>
      <c r="G330" s="2">
        <f>0+RIGHT(E330,8)</f>
        <v>69290</v>
      </c>
      <c r="H330" s="9" t="s">
        <v>1078</v>
      </c>
      <c r="I330" s="9" t="s">
        <v>1111</v>
      </c>
      <c r="J330" s="10" t="s">
        <v>43</v>
      </c>
      <c r="K330" s="11" t="s">
        <v>44</v>
      </c>
      <c r="L330" s="8"/>
      <c r="M330" s="8"/>
      <c r="N330" s="8"/>
      <c r="O330" s="8"/>
      <c r="P330" s="8"/>
      <c r="Q330" s="8"/>
      <c r="R330" s="12">
        <v>249221</v>
      </c>
      <c r="S330" s="12">
        <v>249221</v>
      </c>
      <c r="T330" s="8"/>
      <c r="U330" s="8"/>
      <c r="V330" s="12">
        <v>249221</v>
      </c>
      <c r="W330" s="21">
        <v>249221</v>
      </c>
      <c r="X330" s="23">
        <f>W330-U330</f>
        <v>249221</v>
      </c>
      <c r="Y330" s="46">
        <f>+VLOOKUP(G330,'CIRCLEK-MN'!D:J,7,0)</f>
        <v>249221</v>
      </c>
      <c r="Z330" s="46">
        <f>+Y330-X330</f>
        <v>0</v>
      </c>
    </row>
    <row r="331" spans="1:26" ht="25.5" x14ac:dyDescent="0.25">
      <c r="A331" s="8"/>
      <c r="B331" s="9" t="s">
        <v>37</v>
      </c>
      <c r="C331" s="9" t="s">
        <v>1108</v>
      </c>
      <c r="D331" s="9" t="s">
        <v>1112</v>
      </c>
      <c r="E331" s="9" t="s">
        <v>1113</v>
      </c>
      <c r="F331" s="9" t="s">
        <v>1078</v>
      </c>
      <c r="G331" s="2">
        <f>0+RIGHT(E331,8)</f>
        <v>70351</v>
      </c>
      <c r="H331" s="9" t="s">
        <v>1078</v>
      </c>
      <c r="I331" s="9" t="s">
        <v>1114</v>
      </c>
      <c r="J331" s="10" t="s">
        <v>43</v>
      </c>
      <c r="K331" s="11" t="s">
        <v>44</v>
      </c>
      <c r="L331" s="8"/>
      <c r="M331" s="8"/>
      <c r="N331" s="8"/>
      <c r="O331" s="8"/>
      <c r="P331" s="8"/>
      <c r="Q331" s="8"/>
      <c r="R331" s="12">
        <v>249221</v>
      </c>
      <c r="S331" s="12">
        <v>249221</v>
      </c>
      <c r="T331" s="8"/>
      <c r="U331" s="8"/>
      <c r="V331" s="12">
        <v>249221</v>
      </c>
      <c r="W331" s="21">
        <v>249221</v>
      </c>
      <c r="X331" s="23">
        <f>W331-U331</f>
        <v>249221</v>
      </c>
      <c r="Y331" s="46">
        <f>+VLOOKUP(G331,'CIRCLEK-MN'!D:J,7,0)</f>
        <v>249221</v>
      </c>
      <c r="Z331" s="46">
        <f>+Y331-X331</f>
        <v>0</v>
      </c>
    </row>
    <row r="332" spans="1:26" ht="25.5" x14ac:dyDescent="0.25">
      <c r="A332" s="8"/>
      <c r="B332" s="9" t="s">
        <v>37</v>
      </c>
      <c r="C332" s="9" t="s">
        <v>1108</v>
      </c>
      <c r="D332" s="9" t="s">
        <v>1115</v>
      </c>
      <c r="E332" s="9" t="s">
        <v>1116</v>
      </c>
      <c r="F332" s="9" t="s">
        <v>1088</v>
      </c>
      <c r="G332" s="2">
        <f>0+RIGHT(E332,8)</f>
        <v>70433</v>
      </c>
      <c r="H332" s="9" t="s">
        <v>1088</v>
      </c>
      <c r="I332" s="9" t="s">
        <v>1117</v>
      </c>
      <c r="J332" s="10" t="s">
        <v>43</v>
      </c>
      <c r="K332" s="11" t="s">
        <v>44</v>
      </c>
      <c r="L332" s="8"/>
      <c r="M332" s="8"/>
      <c r="N332" s="8"/>
      <c r="O332" s="8"/>
      <c r="P332" s="8"/>
      <c r="Q332" s="8"/>
      <c r="R332" s="12">
        <v>249221</v>
      </c>
      <c r="S332" s="12">
        <v>249221</v>
      </c>
      <c r="T332" s="8"/>
      <c r="U332" s="8"/>
      <c r="V332" s="12">
        <v>249221</v>
      </c>
      <c r="W332" s="21">
        <v>249221</v>
      </c>
      <c r="X332" s="23">
        <f>W332-U332</f>
        <v>249221</v>
      </c>
      <c r="Y332" s="46">
        <f>+VLOOKUP(G332,'CIRCLEK-MN'!D:J,7,0)</f>
        <v>249221</v>
      </c>
      <c r="Z332" s="46">
        <f>+Y332-X332</f>
        <v>0</v>
      </c>
    </row>
    <row r="333" spans="1:26" ht="25.5" x14ac:dyDescent="0.25">
      <c r="A333" s="8"/>
      <c r="B333" s="9" t="s">
        <v>37</v>
      </c>
      <c r="C333" s="9" t="s">
        <v>1118</v>
      </c>
      <c r="D333" s="9" t="s">
        <v>1119</v>
      </c>
      <c r="E333" s="9" t="s">
        <v>1120</v>
      </c>
      <c r="F333" s="9" t="s">
        <v>1118</v>
      </c>
      <c r="G333" s="2">
        <f>+VLOOKUP(E333,'[1]CIRCLEK-MN'!A$4171:D$4273,4,0)</f>
        <v>4399</v>
      </c>
      <c r="H333" s="9" t="s">
        <v>1118</v>
      </c>
      <c r="I333" s="9" t="s">
        <v>1121</v>
      </c>
      <c r="J333" s="10" t="s">
        <v>43</v>
      </c>
      <c r="K333" s="11" t="s">
        <v>44</v>
      </c>
      <c r="L333" s="8"/>
      <c r="M333" s="8"/>
      <c r="N333" s="8"/>
      <c r="O333" s="8"/>
      <c r="P333" s="12">
        <v>24922</v>
      </c>
      <c r="Q333" s="12">
        <v>24922</v>
      </c>
      <c r="R333" s="8"/>
      <c r="S333" s="8"/>
      <c r="T333" s="12">
        <v>24922</v>
      </c>
      <c r="U333" s="12">
        <v>24922</v>
      </c>
      <c r="V333" s="8"/>
      <c r="W333" s="22"/>
      <c r="X333" s="23">
        <f>W333-U333</f>
        <v>-24922</v>
      </c>
      <c r="Y333" s="46">
        <f>+VLOOKUP(G333,'CIRCLEK-MN'!D:J,7,0)</f>
        <v>-24922</v>
      </c>
      <c r="Z333" s="46">
        <f>+Y333-X333</f>
        <v>0</v>
      </c>
    </row>
    <row r="334" spans="1:26" ht="25.5" x14ac:dyDescent="0.25">
      <c r="A334" s="8"/>
      <c r="B334" s="9" t="s">
        <v>37</v>
      </c>
      <c r="C334" s="9" t="s">
        <v>1122</v>
      </c>
      <c r="D334" s="9" t="s">
        <v>1123</v>
      </c>
      <c r="E334" s="9" t="s">
        <v>1124</v>
      </c>
      <c r="F334" s="9" t="s">
        <v>1078</v>
      </c>
      <c r="G334" s="2">
        <f>0+RIGHT(E334,8)</f>
        <v>70350</v>
      </c>
      <c r="H334" s="9" t="s">
        <v>1078</v>
      </c>
      <c r="I334" s="9" t="s">
        <v>1125</v>
      </c>
      <c r="J334" s="10" t="s">
        <v>43</v>
      </c>
      <c r="K334" s="11" t="s">
        <v>44</v>
      </c>
      <c r="L334" s="8"/>
      <c r="M334" s="8"/>
      <c r="N334" s="8"/>
      <c r="O334" s="8"/>
      <c r="P334" s="8"/>
      <c r="Q334" s="8"/>
      <c r="R334" s="12">
        <v>498442</v>
      </c>
      <c r="S334" s="12">
        <v>498442</v>
      </c>
      <c r="T334" s="8"/>
      <c r="U334" s="8"/>
      <c r="V334" s="12">
        <v>498442</v>
      </c>
      <c r="W334" s="21">
        <v>498442</v>
      </c>
      <c r="X334" s="23">
        <f>W334-U334</f>
        <v>498442</v>
      </c>
      <c r="Y334" s="46">
        <f>+VLOOKUP(G334,'CIRCLEK-MN'!D:J,7,0)</f>
        <v>498442</v>
      </c>
      <c r="Z334" s="46">
        <f>+Y334-X334</f>
        <v>0</v>
      </c>
    </row>
    <row r="335" spans="1:26" ht="25.5" x14ac:dyDescent="0.25">
      <c r="A335" s="8"/>
      <c r="B335" s="9" t="s">
        <v>37</v>
      </c>
      <c r="C335" s="9" t="s">
        <v>1126</v>
      </c>
      <c r="D335" s="9" t="s">
        <v>1127</v>
      </c>
      <c r="E335" s="9" t="s">
        <v>1128</v>
      </c>
      <c r="F335" s="9" t="s">
        <v>1118</v>
      </c>
      <c r="G335" s="2">
        <f>0+RIGHT(E335,8)</f>
        <v>71084</v>
      </c>
      <c r="H335" s="9" t="s">
        <v>1118</v>
      </c>
      <c r="I335" s="9" t="s">
        <v>1129</v>
      </c>
      <c r="J335" s="10" t="s">
        <v>43</v>
      </c>
      <c r="K335" s="11" t="s">
        <v>44</v>
      </c>
      <c r="L335" s="8"/>
      <c r="M335" s="8"/>
      <c r="N335" s="8"/>
      <c r="O335" s="8"/>
      <c r="P335" s="8"/>
      <c r="Q335" s="8"/>
      <c r="R335" s="12">
        <v>249221</v>
      </c>
      <c r="S335" s="12">
        <v>249221</v>
      </c>
      <c r="T335" s="8"/>
      <c r="U335" s="8"/>
      <c r="V335" s="12">
        <v>249221</v>
      </c>
      <c r="W335" s="21">
        <v>249221</v>
      </c>
      <c r="X335" s="23">
        <f>W335-U335</f>
        <v>249221</v>
      </c>
      <c r="Y335" s="46">
        <f>+VLOOKUP(G335,'CIRCLEK-MN'!D:J,7,0)</f>
        <v>249221</v>
      </c>
      <c r="Z335" s="46">
        <f>+Y335-X335</f>
        <v>0</v>
      </c>
    </row>
    <row r="336" spans="1:26" ht="25.5" x14ac:dyDescent="0.25">
      <c r="A336" s="8"/>
      <c r="B336" s="9" t="s">
        <v>37</v>
      </c>
      <c r="C336" s="9" t="s">
        <v>1126</v>
      </c>
      <c r="D336" s="9" t="s">
        <v>1130</v>
      </c>
      <c r="E336" s="9" t="s">
        <v>1131</v>
      </c>
      <c r="F336" s="9" t="s">
        <v>1132</v>
      </c>
      <c r="G336" s="2">
        <f>0+RIGHT(E336,8)</f>
        <v>71308</v>
      </c>
      <c r="H336" s="9" t="s">
        <v>1132</v>
      </c>
      <c r="I336" s="9" t="s">
        <v>1133</v>
      </c>
      <c r="J336" s="10" t="s">
        <v>43</v>
      </c>
      <c r="K336" s="11" t="s">
        <v>44</v>
      </c>
      <c r="L336" s="8"/>
      <c r="M336" s="8"/>
      <c r="N336" s="8"/>
      <c r="O336" s="8"/>
      <c r="P336" s="8"/>
      <c r="Q336" s="8"/>
      <c r="R336" s="12">
        <v>249221</v>
      </c>
      <c r="S336" s="12">
        <v>249221</v>
      </c>
      <c r="T336" s="8"/>
      <c r="U336" s="8"/>
      <c r="V336" s="12">
        <v>249221</v>
      </c>
      <c r="W336" s="21">
        <v>249221</v>
      </c>
      <c r="X336" s="23">
        <f>W336-U336</f>
        <v>249221</v>
      </c>
      <c r="Y336" s="46">
        <f>+VLOOKUP(G336,'CIRCLEK-MN'!D:J,7,0)</f>
        <v>249221</v>
      </c>
      <c r="Z336" s="46">
        <f>+Y336-X336</f>
        <v>0</v>
      </c>
    </row>
    <row r="337" spans="1:26" ht="25.5" x14ac:dyDescent="0.25">
      <c r="A337" s="8"/>
      <c r="B337" s="9" t="s">
        <v>37</v>
      </c>
      <c r="C337" s="9" t="s">
        <v>1126</v>
      </c>
      <c r="D337" s="9" t="s">
        <v>1134</v>
      </c>
      <c r="E337" s="9" t="s">
        <v>1135</v>
      </c>
      <c r="F337" s="9" t="s">
        <v>1126</v>
      </c>
      <c r="G337" s="2">
        <v>11</v>
      </c>
      <c r="H337" s="9" t="s">
        <v>1126</v>
      </c>
      <c r="I337" s="9" t="s">
        <v>1136</v>
      </c>
      <c r="J337" s="10" t="s">
        <v>43</v>
      </c>
      <c r="K337" s="11" t="s">
        <v>310</v>
      </c>
      <c r="L337" s="8"/>
      <c r="M337" s="8"/>
      <c r="N337" s="8"/>
      <c r="O337" s="8"/>
      <c r="P337" s="12">
        <v>348909</v>
      </c>
      <c r="Q337" s="12">
        <v>348909</v>
      </c>
      <c r="R337" s="8"/>
      <c r="S337" s="8"/>
      <c r="T337" s="12">
        <v>348909</v>
      </c>
      <c r="U337" s="12">
        <v>348909</v>
      </c>
      <c r="V337" s="8"/>
      <c r="W337" s="22"/>
      <c r="X337" s="23">
        <f>W337-U337</f>
        <v>-348909</v>
      </c>
      <c r="Y337" s="46">
        <f>+VLOOKUP(G337,'CIRCLEK-MN'!D:J,7,0)</f>
        <v>-348909</v>
      </c>
      <c r="Z337" s="46">
        <f>+Y337-X337</f>
        <v>0</v>
      </c>
    </row>
    <row r="338" spans="1:26" ht="25.5" x14ac:dyDescent="0.25">
      <c r="A338" s="8"/>
      <c r="B338" s="9" t="s">
        <v>37</v>
      </c>
      <c r="C338" s="9" t="s">
        <v>1137</v>
      </c>
      <c r="D338" s="9" t="s">
        <v>1138</v>
      </c>
      <c r="E338" s="9" t="s">
        <v>1139</v>
      </c>
      <c r="F338" s="9" t="s">
        <v>1126</v>
      </c>
      <c r="G338" s="2">
        <f>0+RIGHT(E338,8)</f>
        <v>71939</v>
      </c>
      <c r="H338" s="9" t="s">
        <v>1140</v>
      </c>
      <c r="I338" s="9" t="s">
        <v>1141</v>
      </c>
      <c r="J338" s="10" t="s">
        <v>43</v>
      </c>
      <c r="K338" s="11" t="s">
        <v>44</v>
      </c>
      <c r="L338" s="8"/>
      <c r="M338" s="8"/>
      <c r="N338" s="8"/>
      <c r="O338" s="8"/>
      <c r="P338" s="8"/>
      <c r="Q338" s="8"/>
      <c r="R338" s="12">
        <v>249221</v>
      </c>
      <c r="S338" s="12">
        <v>249221</v>
      </c>
      <c r="T338" s="8"/>
      <c r="U338" s="8"/>
      <c r="V338" s="12">
        <v>249221</v>
      </c>
      <c r="W338" s="21">
        <v>249221</v>
      </c>
      <c r="X338" s="23">
        <f>W338-U338</f>
        <v>249221</v>
      </c>
      <c r="Y338" s="46">
        <f>+VLOOKUP(G338,'CIRCLEK-MN'!D:J,7,0)</f>
        <v>249221</v>
      </c>
      <c r="Z338" s="46">
        <f>+Y338-X338</f>
        <v>0</v>
      </c>
    </row>
    <row r="339" spans="1:26" ht="25.5" x14ac:dyDescent="0.25">
      <c r="A339" s="8"/>
      <c r="B339" s="9" t="s">
        <v>37</v>
      </c>
      <c r="C339" s="9" t="s">
        <v>1137</v>
      </c>
      <c r="D339" s="9" t="s">
        <v>1142</v>
      </c>
      <c r="E339" s="9" t="s">
        <v>1143</v>
      </c>
      <c r="F339" s="9" t="s">
        <v>1132</v>
      </c>
      <c r="G339" s="2">
        <f>0+RIGHT(E339,8)</f>
        <v>71267</v>
      </c>
      <c r="H339" s="9" t="s">
        <v>1132</v>
      </c>
      <c r="I339" s="9" t="s">
        <v>1144</v>
      </c>
      <c r="J339" s="10" t="s">
        <v>43</v>
      </c>
      <c r="K339" s="11" t="s">
        <v>44</v>
      </c>
      <c r="L339" s="8"/>
      <c r="M339" s="8"/>
      <c r="N339" s="8"/>
      <c r="O339" s="8"/>
      <c r="P339" s="8"/>
      <c r="Q339" s="8"/>
      <c r="R339" s="12">
        <v>249221</v>
      </c>
      <c r="S339" s="12">
        <v>249221</v>
      </c>
      <c r="T339" s="8"/>
      <c r="U339" s="8"/>
      <c r="V339" s="12">
        <v>249221</v>
      </c>
      <c r="W339" s="21">
        <v>249221</v>
      </c>
      <c r="X339" s="23">
        <f>W339-U339</f>
        <v>249221</v>
      </c>
      <c r="Y339" s="46">
        <f>+VLOOKUP(G339,'CIRCLEK-MN'!D:J,7,0)</f>
        <v>249221</v>
      </c>
      <c r="Z339" s="46">
        <f>+Y339-X339</f>
        <v>0</v>
      </c>
    </row>
    <row r="340" spans="1:26" ht="25.5" x14ac:dyDescent="0.25">
      <c r="A340" s="8"/>
      <c r="B340" s="9" t="s">
        <v>37</v>
      </c>
      <c r="C340" s="9" t="s">
        <v>1137</v>
      </c>
      <c r="D340" s="9" t="s">
        <v>1145</v>
      </c>
      <c r="E340" s="9" t="s">
        <v>1146</v>
      </c>
      <c r="F340" s="9" t="s">
        <v>1132</v>
      </c>
      <c r="G340" s="2">
        <f>0+RIGHT(E340,8)</f>
        <v>71269</v>
      </c>
      <c r="H340" s="9" t="s">
        <v>1132</v>
      </c>
      <c r="I340" s="9" t="s">
        <v>1147</v>
      </c>
      <c r="J340" s="10" t="s">
        <v>43</v>
      </c>
      <c r="K340" s="11" t="s">
        <v>44</v>
      </c>
      <c r="L340" s="8"/>
      <c r="M340" s="8"/>
      <c r="N340" s="8"/>
      <c r="O340" s="8"/>
      <c r="P340" s="8"/>
      <c r="Q340" s="8"/>
      <c r="R340" s="12">
        <v>249221</v>
      </c>
      <c r="S340" s="12">
        <v>249221</v>
      </c>
      <c r="T340" s="8"/>
      <c r="U340" s="8"/>
      <c r="V340" s="12">
        <v>249221</v>
      </c>
      <c r="W340" s="21">
        <v>249221</v>
      </c>
      <c r="X340" s="23">
        <f>W340-U340</f>
        <v>249221</v>
      </c>
      <c r="Y340" s="46">
        <f>+VLOOKUP(G340,'CIRCLEK-MN'!D:J,7,0)</f>
        <v>249221</v>
      </c>
      <c r="Z340" s="46">
        <f>+Y340-X340</f>
        <v>0</v>
      </c>
    </row>
    <row r="341" spans="1:26" ht="25.5" x14ac:dyDescent="0.25">
      <c r="A341" s="8"/>
      <c r="B341" s="9" t="s">
        <v>37</v>
      </c>
      <c r="C341" s="9" t="s">
        <v>1137</v>
      </c>
      <c r="D341" s="9" t="s">
        <v>1148</v>
      </c>
      <c r="E341" s="9" t="s">
        <v>1149</v>
      </c>
      <c r="F341" s="9" t="s">
        <v>1132</v>
      </c>
      <c r="G341" s="2">
        <f>0+RIGHT(E341,8)</f>
        <v>71292</v>
      </c>
      <c r="H341" s="9" t="s">
        <v>1132</v>
      </c>
      <c r="I341" s="9" t="s">
        <v>1150</v>
      </c>
      <c r="J341" s="10" t="s">
        <v>43</v>
      </c>
      <c r="K341" s="11" t="s">
        <v>44</v>
      </c>
      <c r="L341" s="8"/>
      <c r="M341" s="8"/>
      <c r="N341" s="8"/>
      <c r="O341" s="8"/>
      <c r="P341" s="8"/>
      <c r="Q341" s="8"/>
      <c r="R341" s="12">
        <v>199377</v>
      </c>
      <c r="S341" s="12">
        <v>199377</v>
      </c>
      <c r="T341" s="8"/>
      <c r="U341" s="8"/>
      <c r="V341" s="12">
        <v>199377</v>
      </c>
      <c r="W341" s="21">
        <v>199377</v>
      </c>
      <c r="X341" s="23">
        <f>W341-U341</f>
        <v>199377</v>
      </c>
      <c r="Y341" s="46">
        <f>+VLOOKUP(G341,'CIRCLEK-MN'!D:J,7,0)</f>
        <v>199377</v>
      </c>
      <c r="Z341" s="46">
        <f>+Y341-X341</f>
        <v>0</v>
      </c>
    </row>
    <row r="342" spans="1:26" ht="25.5" x14ac:dyDescent="0.25">
      <c r="A342" s="8"/>
      <c r="B342" s="9" t="s">
        <v>37</v>
      </c>
      <c r="C342" s="9" t="s">
        <v>1137</v>
      </c>
      <c r="D342" s="9" t="s">
        <v>1151</v>
      </c>
      <c r="E342" s="9" t="s">
        <v>1152</v>
      </c>
      <c r="F342" s="9" t="s">
        <v>1132</v>
      </c>
      <c r="G342" s="2">
        <f>0+RIGHT(E342,8)</f>
        <v>71293</v>
      </c>
      <c r="H342" s="9" t="s">
        <v>1132</v>
      </c>
      <c r="I342" s="9" t="s">
        <v>1153</v>
      </c>
      <c r="J342" s="10" t="s">
        <v>43</v>
      </c>
      <c r="K342" s="11" t="s">
        <v>44</v>
      </c>
      <c r="L342" s="8"/>
      <c r="M342" s="8"/>
      <c r="N342" s="8"/>
      <c r="O342" s="8"/>
      <c r="P342" s="8"/>
      <c r="Q342" s="8"/>
      <c r="R342" s="12">
        <v>199377</v>
      </c>
      <c r="S342" s="12">
        <v>199377</v>
      </c>
      <c r="T342" s="8"/>
      <c r="U342" s="8"/>
      <c r="V342" s="12">
        <v>199377</v>
      </c>
      <c r="W342" s="21">
        <v>199377</v>
      </c>
      <c r="X342" s="23">
        <f>W342-U342</f>
        <v>199377</v>
      </c>
      <c r="Y342" s="46">
        <f>+VLOOKUP(G342,'CIRCLEK-MN'!D:J,7,0)</f>
        <v>199377</v>
      </c>
      <c r="Z342" s="46">
        <f>+Y342-X342</f>
        <v>0</v>
      </c>
    </row>
    <row r="343" spans="1:26" ht="25.5" x14ac:dyDescent="0.25">
      <c r="A343" s="8"/>
      <c r="B343" s="9" t="s">
        <v>37</v>
      </c>
      <c r="C343" s="9" t="s">
        <v>1137</v>
      </c>
      <c r="D343" s="9" t="s">
        <v>1154</v>
      </c>
      <c r="E343" s="9" t="s">
        <v>1155</v>
      </c>
      <c r="F343" s="9" t="s">
        <v>1132</v>
      </c>
      <c r="G343" s="2">
        <f>0+RIGHT(E343,8)</f>
        <v>71304</v>
      </c>
      <c r="H343" s="9" t="s">
        <v>1132</v>
      </c>
      <c r="I343" s="9" t="s">
        <v>1156</v>
      </c>
      <c r="J343" s="10" t="s">
        <v>43</v>
      </c>
      <c r="K343" s="11" t="s">
        <v>256</v>
      </c>
      <c r="L343" s="8"/>
      <c r="M343" s="8"/>
      <c r="N343" s="8"/>
      <c r="O343" s="8"/>
      <c r="P343" s="8"/>
      <c r="Q343" s="8"/>
      <c r="R343" s="12">
        <v>249221</v>
      </c>
      <c r="S343" s="12">
        <v>249221</v>
      </c>
      <c r="T343" s="8"/>
      <c r="U343" s="8"/>
      <c r="V343" s="12">
        <v>249221</v>
      </c>
      <c r="W343" s="21">
        <v>249221</v>
      </c>
      <c r="X343" s="23">
        <f>W343-U343</f>
        <v>249221</v>
      </c>
      <c r="Y343" s="46">
        <f>+VLOOKUP(G343,'CIRCLEK-MN'!D:J,7,0)</f>
        <v>249221</v>
      </c>
      <c r="Z343" s="46">
        <f>+Y343-X343</f>
        <v>0</v>
      </c>
    </row>
    <row r="344" spans="1:26" ht="25.5" x14ac:dyDescent="0.25">
      <c r="A344" s="8"/>
      <c r="B344" s="9" t="s">
        <v>37</v>
      </c>
      <c r="C344" s="9" t="s">
        <v>1137</v>
      </c>
      <c r="D344" s="9" t="s">
        <v>1157</v>
      </c>
      <c r="E344" s="9" t="s">
        <v>1158</v>
      </c>
      <c r="F344" s="9" t="s">
        <v>1132</v>
      </c>
      <c r="G344" s="2">
        <f>0+RIGHT(E344,8)</f>
        <v>71309</v>
      </c>
      <c r="H344" s="9" t="s">
        <v>1132</v>
      </c>
      <c r="I344" s="9" t="s">
        <v>1159</v>
      </c>
      <c r="J344" s="10" t="s">
        <v>43</v>
      </c>
      <c r="K344" s="11" t="s">
        <v>44</v>
      </c>
      <c r="L344" s="8"/>
      <c r="M344" s="8"/>
      <c r="N344" s="8"/>
      <c r="O344" s="8"/>
      <c r="P344" s="8"/>
      <c r="Q344" s="8"/>
      <c r="R344" s="12">
        <v>199377</v>
      </c>
      <c r="S344" s="12">
        <v>199377</v>
      </c>
      <c r="T344" s="8"/>
      <c r="U344" s="8"/>
      <c r="V344" s="12">
        <v>199377</v>
      </c>
      <c r="W344" s="21">
        <v>199377</v>
      </c>
      <c r="X344" s="23">
        <f>W344-U344</f>
        <v>199377</v>
      </c>
      <c r="Y344" s="46">
        <f>+VLOOKUP(G344,'CIRCLEK-MN'!D:J,7,0)</f>
        <v>199377</v>
      </c>
      <c r="Z344" s="46">
        <f>+Y344-X344</f>
        <v>0</v>
      </c>
    </row>
    <row r="345" spans="1:26" ht="25.5" x14ac:dyDescent="0.25">
      <c r="A345" s="8"/>
      <c r="B345" s="9" t="s">
        <v>37</v>
      </c>
      <c r="C345" s="9" t="s">
        <v>1137</v>
      </c>
      <c r="D345" s="9" t="s">
        <v>1160</v>
      </c>
      <c r="E345" s="9" t="s">
        <v>1161</v>
      </c>
      <c r="F345" s="9" t="s">
        <v>1126</v>
      </c>
      <c r="G345" s="2">
        <f>0+RIGHT(E345,8)</f>
        <v>71587</v>
      </c>
      <c r="H345" s="9" t="s">
        <v>1126</v>
      </c>
      <c r="I345" s="9" t="s">
        <v>1162</v>
      </c>
      <c r="J345" s="10" t="s">
        <v>43</v>
      </c>
      <c r="K345" s="11" t="s">
        <v>44</v>
      </c>
      <c r="L345" s="8"/>
      <c r="M345" s="8"/>
      <c r="N345" s="8"/>
      <c r="O345" s="8"/>
      <c r="P345" s="8"/>
      <c r="Q345" s="8"/>
      <c r="R345" s="12">
        <v>249221</v>
      </c>
      <c r="S345" s="12">
        <v>249221</v>
      </c>
      <c r="T345" s="8"/>
      <c r="U345" s="8"/>
      <c r="V345" s="12">
        <v>249221</v>
      </c>
      <c r="W345" s="21">
        <v>249221</v>
      </c>
      <c r="X345" s="23">
        <f>W345-U345</f>
        <v>249221</v>
      </c>
      <c r="Y345" s="46">
        <f>+VLOOKUP(G345,'CIRCLEK-MN'!D:J,7,0)</f>
        <v>249221</v>
      </c>
      <c r="Z345" s="46">
        <f>+Y345-X345</f>
        <v>0</v>
      </c>
    </row>
    <row r="346" spans="1:26" ht="25.5" x14ac:dyDescent="0.25">
      <c r="A346" s="8"/>
      <c r="B346" s="9" t="s">
        <v>37</v>
      </c>
      <c r="C346" s="9" t="s">
        <v>1137</v>
      </c>
      <c r="D346" s="9" t="s">
        <v>1163</v>
      </c>
      <c r="E346" s="9" t="s">
        <v>1164</v>
      </c>
      <c r="F346" s="9" t="s">
        <v>1126</v>
      </c>
      <c r="G346" s="2">
        <f>0+RIGHT(E346,8)</f>
        <v>71651</v>
      </c>
      <c r="H346" s="9" t="s">
        <v>1126</v>
      </c>
      <c r="I346" s="9" t="s">
        <v>1165</v>
      </c>
      <c r="J346" s="10" t="s">
        <v>43</v>
      </c>
      <c r="K346" s="11" t="s">
        <v>44</v>
      </c>
      <c r="L346" s="8"/>
      <c r="M346" s="8"/>
      <c r="N346" s="8"/>
      <c r="O346" s="8"/>
      <c r="P346" s="8"/>
      <c r="Q346" s="8"/>
      <c r="R346" s="12">
        <v>199377</v>
      </c>
      <c r="S346" s="12">
        <v>199377</v>
      </c>
      <c r="T346" s="8"/>
      <c r="U346" s="8"/>
      <c r="V346" s="12">
        <v>199377</v>
      </c>
      <c r="W346" s="21">
        <v>199377</v>
      </c>
      <c r="X346" s="23">
        <f>W346-U346</f>
        <v>199377</v>
      </c>
      <c r="Y346" s="46">
        <f>+VLOOKUP(G346,'CIRCLEK-MN'!D:J,7,0)</f>
        <v>199377</v>
      </c>
      <c r="Z346" s="46">
        <f>+Y346-X346</f>
        <v>0</v>
      </c>
    </row>
    <row r="347" spans="1:26" x14ac:dyDescent="0.25">
      <c r="A347" s="22"/>
      <c r="B347" s="24"/>
      <c r="C347" s="24"/>
      <c r="D347" s="24"/>
      <c r="E347" s="24"/>
      <c r="F347" s="24"/>
      <c r="G347" s="25"/>
      <c r="H347" s="24"/>
      <c r="I347" s="24"/>
      <c r="J347" s="26"/>
      <c r="K347" s="27"/>
      <c r="L347" s="8"/>
      <c r="M347" s="8"/>
      <c r="N347" s="8"/>
      <c r="O347" s="8"/>
      <c r="P347" s="8"/>
      <c r="Q347" s="8"/>
      <c r="R347" s="12"/>
      <c r="S347" s="12"/>
      <c r="T347" s="8"/>
      <c r="U347" s="8"/>
      <c r="V347" s="12"/>
      <c r="W347" s="21"/>
      <c r="X347" s="23"/>
    </row>
    <row r="348" spans="1:26" x14ac:dyDescent="0.25">
      <c r="A348" s="71" t="s">
        <v>1166</v>
      </c>
      <c r="B348" s="72"/>
      <c r="C348" s="72"/>
      <c r="D348" s="72"/>
      <c r="E348" s="72"/>
      <c r="F348" s="72"/>
      <c r="G348" s="72"/>
      <c r="H348" s="72"/>
      <c r="I348" s="72"/>
      <c r="J348" s="72"/>
      <c r="K348" s="73"/>
      <c r="L348" s="3">
        <v>1963862</v>
      </c>
      <c r="M348" s="3">
        <v>1963862</v>
      </c>
      <c r="N348" s="3">
        <v>63028006</v>
      </c>
      <c r="O348" s="3">
        <v>63028006</v>
      </c>
      <c r="P348" s="3">
        <v>979095</v>
      </c>
      <c r="Q348" s="3">
        <v>979095</v>
      </c>
      <c r="R348" s="3">
        <v>20735191</v>
      </c>
      <c r="S348" s="3">
        <v>20735191</v>
      </c>
      <c r="T348" s="3">
        <v>2942957</v>
      </c>
      <c r="U348" s="3">
        <v>2942957</v>
      </c>
      <c r="V348" s="3">
        <v>83763197</v>
      </c>
      <c r="W348" s="17">
        <v>83763197</v>
      </c>
      <c r="X348" s="23">
        <f t="shared" ref="X319:X348" si="0">W348-U348</f>
        <v>80820240</v>
      </c>
    </row>
  </sheetData>
  <autoFilter ref="A1:Z346" xr:uid="{823FED5A-47F8-41FB-B800-30BC17E9DCD2}"/>
  <mergeCells count="1">
    <mergeCell ref="A348:K34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7237E-5203-4C70-BCD4-4929EEE8CBA3}">
  <sheetPr filterMode="1">
    <outlinePr summaryBelow="0"/>
  </sheetPr>
  <dimension ref="A1:P351"/>
  <sheetViews>
    <sheetView tabSelected="1" zoomScaleNormal="100" workbookViewId="0">
      <selection activeCell="B346" sqref="B346"/>
    </sheetView>
  </sheetViews>
  <sheetFormatPr defaultColWidth="10.42578125" defaultRowHeight="15" x14ac:dyDescent="0.25"/>
  <cols>
    <col min="1" max="1" width="25.28515625" style="35" bestFit="1" customWidth="1"/>
    <col min="2" max="2" width="16.28515625" style="40" customWidth="1"/>
    <col min="3" max="5" width="13" style="35" customWidth="1"/>
    <col min="6" max="6" width="65.28515625" style="35" customWidth="1"/>
    <col min="7" max="7" width="19.5703125" style="41" customWidth="1"/>
    <col min="8" max="8" width="13" style="35" customWidth="1"/>
    <col min="9" max="10" width="18" style="41" customWidth="1"/>
    <col min="11" max="11" width="57.140625" style="35" customWidth="1"/>
    <col min="12" max="12" width="24.42578125" style="35" customWidth="1"/>
    <col min="13" max="13" width="10.42578125" style="35"/>
    <col min="14" max="15" width="15.7109375" style="34" bestFit="1" customWidth="1"/>
    <col min="16" max="16" width="19.28515625" style="35" bestFit="1" customWidth="1"/>
    <col min="17" max="16384" width="10.42578125" style="35"/>
  </cols>
  <sheetData>
    <row r="1" spans="1:16" ht="24.75" customHeight="1" x14ac:dyDescent="0.25">
      <c r="A1" s="28" t="s">
        <v>1194</v>
      </c>
      <c r="B1" s="28" t="s">
        <v>1195</v>
      </c>
      <c r="C1" s="29" t="s">
        <v>1196</v>
      </c>
      <c r="D1" s="30" t="s">
        <v>1196</v>
      </c>
      <c r="E1" s="29" t="s">
        <v>1197</v>
      </c>
      <c r="F1" s="29" t="s">
        <v>1198</v>
      </c>
      <c r="G1" s="31" t="s">
        <v>1199</v>
      </c>
      <c r="H1" s="29" t="s">
        <v>1200</v>
      </c>
      <c r="I1" s="31" t="s">
        <v>1201</v>
      </c>
      <c r="J1" s="31" t="s">
        <v>1202</v>
      </c>
      <c r="K1" s="29" t="s">
        <v>1203</v>
      </c>
      <c r="L1" s="29" t="s">
        <v>1204</v>
      </c>
      <c r="M1" s="32" t="s">
        <v>1205</v>
      </c>
      <c r="N1" s="33" t="s">
        <v>1206</v>
      </c>
      <c r="O1" s="33" t="s">
        <v>1207</v>
      </c>
      <c r="P1" s="34"/>
    </row>
    <row r="2" spans="1:16" hidden="1" x14ac:dyDescent="0.25">
      <c r="B2" s="36">
        <v>45869</v>
      </c>
      <c r="C2" s="37" t="s">
        <v>1232</v>
      </c>
      <c r="D2" s="37">
        <f t="shared" ref="D2:D35" si="0">0+C2</f>
        <v>48577</v>
      </c>
      <c r="E2" s="37" t="s">
        <v>1228</v>
      </c>
      <c r="F2" s="37" t="s">
        <v>1233</v>
      </c>
      <c r="G2" s="38">
        <v>184608</v>
      </c>
      <c r="H2" s="39" t="s">
        <v>1214</v>
      </c>
      <c r="I2" s="38">
        <v>14769</v>
      </c>
      <c r="J2" s="38">
        <v>199377</v>
      </c>
      <c r="K2" s="37" t="s">
        <v>0</v>
      </c>
      <c r="L2" s="37" t="s">
        <v>1208</v>
      </c>
      <c r="M2" s="35" t="s">
        <v>1234</v>
      </c>
      <c r="N2" s="34">
        <f>+VLOOKUP(D2,'CK phản hồi'!$G$2:$X$346,18,0)</f>
        <v>199377</v>
      </c>
      <c r="O2" s="34">
        <f t="shared" ref="O2:O46" si="1">+N2-J2</f>
        <v>0</v>
      </c>
    </row>
    <row r="3" spans="1:16" hidden="1" x14ac:dyDescent="0.25">
      <c r="B3" s="36">
        <v>45870</v>
      </c>
      <c r="C3" s="37" t="s">
        <v>1235</v>
      </c>
      <c r="D3" s="37">
        <f t="shared" si="0"/>
        <v>48769</v>
      </c>
      <c r="E3" s="37" t="s">
        <v>1228</v>
      </c>
      <c r="F3" s="37" t="s">
        <v>1236</v>
      </c>
      <c r="G3" s="38">
        <v>184608</v>
      </c>
      <c r="H3" s="39" t="s">
        <v>1214</v>
      </c>
      <c r="I3" s="38">
        <v>14769</v>
      </c>
      <c r="J3" s="38">
        <v>199377</v>
      </c>
      <c r="K3" s="37" t="s">
        <v>0</v>
      </c>
      <c r="L3" s="37" t="s">
        <v>1208</v>
      </c>
      <c r="M3" s="35" t="s">
        <v>1234</v>
      </c>
      <c r="N3" s="34">
        <f>+VLOOKUP(D3,'CK phản hồi'!$G$2:$X$346,18,0)</f>
        <v>199377</v>
      </c>
      <c r="O3" s="34">
        <f t="shared" si="1"/>
        <v>0</v>
      </c>
    </row>
    <row r="4" spans="1:16" hidden="1" x14ac:dyDescent="0.25">
      <c r="B4" s="36">
        <v>45870</v>
      </c>
      <c r="C4" s="37" t="s">
        <v>1237</v>
      </c>
      <c r="D4" s="37">
        <f t="shared" si="0"/>
        <v>48771</v>
      </c>
      <c r="E4" s="37" t="s">
        <v>1228</v>
      </c>
      <c r="F4" s="37" t="s">
        <v>1238</v>
      </c>
      <c r="G4" s="38">
        <v>184608</v>
      </c>
      <c r="H4" s="39" t="s">
        <v>1214</v>
      </c>
      <c r="I4" s="38">
        <v>14769</v>
      </c>
      <c r="J4" s="38">
        <v>199377</v>
      </c>
      <c r="K4" s="37" t="s">
        <v>0</v>
      </c>
      <c r="L4" s="37" t="s">
        <v>1208</v>
      </c>
      <c r="M4" s="35" t="s">
        <v>1234</v>
      </c>
      <c r="N4" s="34">
        <f>+VLOOKUP(D4,'CK phản hồi'!$G$2:$X$346,18,0)</f>
        <v>199377</v>
      </c>
      <c r="O4" s="34">
        <f t="shared" si="1"/>
        <v>0</v>
      </c>
    </row>
    <row r="5" spans="1:16" hidden="1" x14ac:dyDescent="0.25">
      <c r="B5" s="36">
        <v>45870</v>
      </c>
      <c r="C5" s="37" t="s">
        <v>1239</v>
      </c>
      <c r="D5" s="37">
        <f t="shared" si="0"/>
        <v>48772</v>
      </c>
      <c r="E5" s="37" t="s">
        <v>1228</v>
      </c>
      <c r="F5" s="37" t="s">
        <v>1240</v>
      </c>
      <c r="G5" s="38">
        <v>184608</v>
      </c>
      <c r="H5" s="39" t="s">
        <v>1214</v>
      </c>
      <c r="I5" s="38">
        <v>14769</v>
      </c>
      <c r="J5" s="38">
        <v>199377</v>
      </c>
      <c r="K5" s="37" t="s">
        <v>0</v>
      </c>
      <c r="L5" s="37" t="s">
        <v>1208</v>
      </c>
      <c r="M5" s="35" t="s">
        <v>1234</v>
      </c>
      <c r="N5" s="34">
        <f>+VLOOKUP(D5,'CK phản hồi'!$G$2:$X$346,18,0)</f>
        <v>199377</v>
      </c>
      <c r="O5" s="34">
        <f t="shared" si="1"/>
        <v>0</v>
      </c>
    </row>
    <row r="6" spans="1:16" hidden="1" x14ac:dyDescent="0.25">
      <c r="B6" s="36">
        <v>45871</v>
      </c>
      <c r="C6" s="37" t="s">
        <v>1241</v>
      </c>
      <c r="D6" s="37">
        <f t="shared" si="0"/>
        <v>49077</v>
      </c>
      <c r="E6" s="37" t="s">
        <v>1228</v>
      </c>
      <c r="F6" s="37" t="s">
        <v>1242</v>
      </c>
      <c r="G6" s="38">
        <v>184608</v>
      </c>
      <c r="H6" s="39" t="s">
        <v>1214</v>
      </c>
      <c r="I6" s="38">
        <v>14769</v>
      </c>
      <c r="J6" s="38">
        <v>199377</v>
      </c>
      <c r="K6" s="37" t="s">
        <v>0</v>
      </c>
      <c r="L6" s="37" t="s">
        <v>1208</v>
      </c>
      <c r="M6" s="35" t="s">
        <v>1234</v>
      </c>
      <c r="N6" s="34">
        <f>+VLOOKUP(D6,'CK phản hồi'!$G$2:$X$346,18,0)</f>
        <v>199377</v>
      </c>
      <c r="O6" s="34">
        <f t="shared" si="1"/>
        <v>0</v>
      </c>
    </row>
    <row r="7" spans="1:16" hidden="1" x14ac:dyDescent="0.25">
      <c r="B7" s="36">
        <v>45871</v>
      </c>
      <c r="C7" s="37" t="s">
        <v>1243</v>
      </c>
      <c r="D7" s="37">
        <f t="shared" si="0"/>
        <v>49092</v>
      </c>
      <c r="E7" s="37" t="s">
        <v>1228</v>
      </c>
      <c r="F7" s="37" t="s">
        <v>1244</v>
      </c>
      <c r="G7" s="38">
        <v>184608</v>
      </c>
      <c r="H7" s="39" t="s">
        <v>1214</v>
      </c>
      <c r="I7" s="38">
        <v>14769</v>
      </c>
      <c r="J7" s="38">
        <v>199377</v>
      </c>
      <c r="K7" s="37" t="s">
        <v>0</v>
      </c>
      <c r="L7" s="37" t="s">
        <v>1208</v>
      </c>
      <c r="M7" s="35" t="s">
        <v>1234</v>
      </c>
      <c r="N7" s="34">
        <f>+VLOOKUP(D7,'CK phản hồi'!$G$2:$X$346,18,0)</f>
        <v>199377</v>
      </c>
      <c r="O7" s="34">
        <f t="shared" si="1"/>
        <v>0</v>
      </c>
    </row>
    <row r="8" spans="1:16" hidden="1" x14ac:dyDescent="0.25">
      <c r="B8" s="36">
        <v>45871</v>
      </c>
      <c r="C8" s="37" t="s">
        <v>1245</v>
      </c>
      <c r="D8" s="37">
        <f t="shared" si="0"/>
        <v>49094</v>
      </c>
      <c r="E8" s="37" t="s">
        <v>1228</v>
      </c>
      <c r="F8" s="37" t="s">
        <v>1246</v>
      </c>
      <c r="G8" s="38">
        <v>230760</v>
      </c>
      <c r="H8" s="39" t="s">
        <v>1214</v>
      </c>
      <c r="I8" s="38">
        <v>18461</v>
      </c>
      <c r="J8" s="38">
        <v>249221</v>
      </c>
      <c r="K8" s="37" t="s">
        <v>0</v>
      </c>
      <c r="L8" s="37" t="s">
        <v>1208</v>
      </c>
      <c r="M8" s="35" t="s">
        <v>1234</v>
      </c>
      <c r="N8" s="34">
        <f>+VLOOKUP(D8,'CK phản hồi'!$G$2:$X$346,18,0)</f>
        <v>249221</v>
      </c>
      <c r="O8" s="34">
        <f t="shared" si="1"/>
        <v>0</v>
      </c>
    </row>
    <row r="9" spans="1:16" hidden="1" x14ac:dyDescent="0.25">
      <c r="B9" s="36">
        <v>45871</v>
      </c>
      <c r="C9" s="37" t="s">
        <v>1247</v>
      </c>
      <c r="D9" s="37">
        <f t="shared" si="0"/>
        <v>49095</v>
      </c>
      <c r="E9" s="37" t="s">
        <v>1228</v>
      </c>
      <c r="F9" s="37" t="s">
        <v>1248</v>
      </c>
      <c r="G9" s="38">
        <v>184608</v>
      </c>
      <c r="H9" s="39" t="s">
        <v>1214</v>
      </c>
      <c r="I9" s="38">
        <v>14769</v>
      </c>
      <c r="J9" s="38">
        <v>199377</v>
      </c>
      <c r="K9" s="37" t="s">
        <v>0</v>
      </c>
      <c r="L9" s="37" t="s">
        <v>1208</v>
      </c>
      <c r="M9" s="35" t="s">
        <v>1234</v>
      </c>
      <c r="N9" s="34">
        <f>+VLOOKUP(D9,'CK phản hồi'!$G$2:$X$346,18,0)</f>
        <v>199377</v>
      </c>
      <c r="O9" s="34">
        <f t="shared" si="1"/>
        <v>0</v>
      </c>
    </row>
    <row r="10" spans="1:16" hidden="1" x14ac:dyDescent="0.25">
      <c r="B10" s="36">
        <v>45871</v>
      </c>
      <c r="C10" s="37" t="s">
        <v>1249</v>
      </c>
      <c r="D10" s="37">
        <f t="shared" si="0"/>
        <v>49097</v>
      </c>
      <c r="E10" s="37" t="s">
        <v>1228</v>
      </c>
      <c r="F10" s="37" t="s">
        <v>1250</v>
      </c>
      <c r="G10" s="38">
        <v>184608</v>
      </c>
      <c r="H10" s="39" t="s">
        <v>1214</v>
      </c>
      <c r="I10" s="38">
        <v>14769</v>
      </c>
      <c r="J10" s="38">
        <v>199377</v>
      </c>
      <c r="K10" s="37" t="s">
        <v>0</v>
      </c>
      <c r="L10" s="37" t="s">
        <v>1208</v>
      </c>
      <c r="M10" s="35" t="s">
        <v>1234</v>
      </c>
      <c r="N10" s="34">
        <f>+VLOOKUP(D10,'CK phản hồi'!$G$2:$X$346,18,0)</f>
        <v>199377</v>
      </c>
      <c r="O10" s="34">
        <f t="shared" si="1"/>
        <v>0</v>
      </c>
    </row>
    <row r="11" spans="1:16" hidden="1" x14ac:dyDescent="0.25">
      <c r="B11" s="36">
        <v>45871</v>
      </c>
      <c r="C11" s="37" t="s">
        <v>1251</v>
      </c>
      <c r="D11" s="37">
        <f t="shared" si="0"/>
        <v>49103</v>
      </c>
      <c r="E11" s="37" t="s">
        <v>1228</v>
      </c>
      <c r="F11" s="37" t="s">
        <v>1252</v>
      </c>
      <c r="G11" s="38">
        <v>230760</v>
      </c>
      <c r="H11" s="39" t="s">
        <v>1214</v>
      </c>
      <c r="I11" s="38">
        <v>18461</v>
      </c>
      <c r="J11" s="38">
        <v>249221</v>
      </c>
      <c r="K11" s="37" t="s">
        <v>0</v>
      </c>
      <c r="L11" s="37" t="s">
        <v>1208</v>
      </c>
      <c r="M11" s="35" t="s">
        <v>1234</v>
      </c>
      <c r="N11" s="34">
        <f>+VLOOKUP(D11,'CK phản hồi'!$G$2:$X$346,18,0)</f>
        <v>249221</v>
      </c>
      <c r="O11" s="34">
        <f t="shared" si="1"/>
        <v>0</v>
      </c>
    </row>
    <row r="12" spans="1:16" hidden="1" x14ac:dyDescent="0.25">
      <c r="B12" s="36">
        <v>45871</v>
      </c>
      <c r="C12" s="37" t="s">
        <v>1253</v>
      </c>
      <c r="D12" s="37">
        <f t="shared" si="0"/>
        <v>49104</v>
      </c>
      <c r="E12" s="37" t="s">
        <v>1228</v>
      </c>
      <c r="F12" s="37" t="s">
        <v>1254</v>
      </c>
      <c r="G12" s="38">
        <v>184608</v>
      </c>
      <c r="H12" s="39" t="s">
        <v>1214</v>
      </c>
      <c r="I12" s="38">
        <v>14769</v>
      </c>
      <c r="J12" s="38">
        <v>199377</v>
      </c>
      <c r="K12" s="37" t="s">
        <v>0</v>
      </c>
      <c r="L12" s="37" t="s">
        <v>1208</v>
      </c>
      <c r="M12" s="35" t="s">
        <v>1234</v>
      </c>
      <c r="N12" s="34">
        <f>+VLOOKUP(D12,'CK phản hồi'!$G$2:$X$346,18,0)</f>
        <v>199377</v>
      </c>
      <c r="O12" s="34">
        <f t="shared" si="1"/>
        <v>0</v>
      </c>
    </row>
    <row r="13" spans="1:16" hidden="1" x14ac:dyDescent="0.25">
      <c r="B13" s="36">
        <v>45871</v>
      </c>
      <c r="C13" s="37" t="s">
        <v>1255</v>
      </c>
      <c r="D13" s="37">
        <f t="shared" si="0"/>
        <v>49112</v>
      </c>
      <c r="E13" s="37" t="s">
        <v>1228</v>
      </c>
      <c r="F13" s="37" t="s">
        <v>1256</v>
      </c>
      <c r="G13" s="38">
        <v>230760</v>
      </c>
      <c r="H13" s="39" t="s">
        <v>1214</v>
      </c>
      <c r="I13" s="38">
        <v>18461</v>
      </c>
      <c r="J13" s="38">
        <v>249221</v>
      </c>
      <c r="K13" s="37" t="s">
        <v>0</v>
      </c>
      <c r="L13" s="37" t="s">
        <v>1208</v>
      </c>
      <c r="M13" s="35" t="s">
        <v>1234</v>
      </c>
      <c r="N13" s="34">
        <f>+VLOOKUP(D13,'CK phản hồi'!$G$2:$X$346,18,0)</f>
        <v>249221</v>
      </c>
      <c r="O13" s="34">
        <f t="shared" si="1"/>
        <v>0</v>
      </c>
    </row>
    <row r="14" spans="1:16" hidden="1" x14ac:dyDescent="0.25">
      <c r="B14" s="36">
        <v>45871</v>
      </c>
      <c r="C14" s="37" t="s">
        <v>1257</v>
      </c>
      <c r="D14" s="37">
        <f t="shared" si="0"/>
        <v>49113</v>
      </c>
      <c r="E14" s="37" t="s">
        <v>1228</v>
      </c>
      <c r="F14" s="37" t="s">
        <v>1258</v>
      </c>
      <c r="G14" s="38">
        <v>230760</v>
      </c>
      <c r="H14" s="39" t="s">
        <v>1214</v>
      </c>
      <c r="I14" s="38">
        <v>18461</v>
      </c>
      <c r="J14" s="38">
        <v>249221</v>
      </c>
      <c r="K14" s="37" t="s">
        <v>0</v>
      </c>
      <c r="L14" s="37" t="s">
        <v>1208</v>
      </c>
      <c r="M14" s="35" t="s">
        <v>1234</v>
      </c>
      <c r="N14" s="34">
        <f>+VLOOKUP(D14,'CK phản hồi'!$G$2:$X$346,18,0)</f>
        <v>249221</v>
      </c>
      <c r="O14" s="34">
        <f t="shared" si="1"/>
        <v>0</v>
      </c>
    </row>
    <row r="15" spans="1:16" hidden="1" x14ac:dyDescent="0.25">
      <c r="B15" s="36">
        <v>45874</v>
      </c>
      <c r="C15" s="37" t="s">
        <v>1259</v>
      </c>
      <c r="D15" s="37">
        <f t="shared" si="0"/>
        <v>49234</v>
      </c>
      <c r="E15" s="37" t="s">
        <v>1228</v>
      </c>
      <c r="F15" s="37" t="s">
        <v>1260</v>
      </c>
      <c r="G15" s="38">
        <v>230760</v>
      </c>
      <c r="H15" s="39" t="s">
        <v>1214</v>
      </c>
      <c r="I15" s="38">
        <v>18461</v>
      </c>
      <c r="J15" s="38">
        <v>249221</v>
      </c>
      <c r="K15" s="37" t="s">
        <v>0</v>
      </c>
      <c r="L15" s="37" t="s">
        <v>1208</v>
      </c>
      <c r="M15" s="35" t="s">
        <v>1234</v>
      </c>
      <c r="N15" s="34">
        <f>+VLOOKUP(D15,'CK phản hồi'!$G$2:$X$346,18,0)</f>
        <v>249221</v>
      </c>
      <c r="O15" s="34">
        <f t="shared" si="1"/>
        <v>0</v>
      </c>
    </row>
    <row r="16" spans="1:16" hidden="1" x14ac:dyDescent="0.25">
      <c r="B16" s="36">
        <v>45874</v>
      </c>
      <c r="C16" s="37" t="s">
        <v>1261</v>
      </c>
      <c r="D16" s="37">
        <f t="shared" si="0"/>
        <v>49236</v>
      </c>
      <c r="E16" s="37" t="s">
        <v>1228</v>
      </c>
      <c r="F16" s="37" t="s">
        <v>1262</v>
      </c>
      <c r="G16" s="38">
        <v>184608</v>
      </c>
      <c r="H16" s="39" t="s">
        <v>1214</v>
      </c>
      <c r="I16" s="38">
        <v>14769</v>
      </c>
      <c r="J16" s="38">
        <v>199377</v>
      </c>
      <c r="K16" s="37" t="s">
        <v>0</v>
      </c>
      <c r="L16" s="37" t="s">
        <v>1208</v>
      </c>
      <c r="M16" s="35" t="s">
        <v>1234</v>
      </c>
      <c r="N16" s="34">
        <f>+VLOOKUP(D16,'CK phản hồi'!$G$2:$X$346,18,0)</f>
        <v>199377</v>
      </c>
      <c r="O16" s="34">
        <f t="shared" si="1"/>
        <v>0</v>
      </c>
    </row>
    <row r="17" spans="2:15" hidden="1" x14ac:dyDescent="0.25">
      <c r="B17" s="36">
        <v>45874</v>
      </c>
      <c r="C17" s="37" t="s">
        <v>1263</v>
      </c>
      <c r="D17" s="37">
        <f t="shared" si="0"/>
        <v>49243</v>
      </c>
      <c r="E17" s="37" t="s">
        <v>1228</v>
      </c>
      <c r="F17" s="37" t="s">
        <v>1264</v>
      </c>
      <c r="G17" s="38">
        <v>184608</v>
      </c>
      <c r="H17" s="39" t="s">
        <v>1214</v>
      </c>
      <c r="I17" s="38">
        <v>14769</v>
      </c>
      <c r="J17" s="38">
        <v>199377</v>
      </c>
      <c r="K17" s="37" t="s">
        <v>0</v>
      </c>
      <c r="L17" s="37" t="s">
        <v>1208</v>
      </c>
      <c r="M17" s="35" t="s">
        <v>1234</v>
      </c>
      <c r="N17" s="34">
        <f>+VLOOKUP(D17,'CK phản hồi'!$G$2:$X$346,18,0)</f>
        <v>199377</v>
      </c>
      <c r="O17" s="34">
        <f t="shared" si="1"/>
        <v>0</v>
      </c>
    </row>
    <row r="18" spans="2:15" hidden="1" x14ac:dyDescent="0.25">
      <c r="B18" s="36">
        <v>45874</v>
      </c>
      <c r="C18" s="37" t="s">
        <v>1265</v>
      </c>
      <c r="D18" s="37">
        <f t="shared" si="0"/>
        <v>49244</v>
      </c>
      <c r="E18" s="37" t="s">
        <v>1228</v>
      </c>
      <c r="F18" s="37" t="s">
        <v>1266</v>
      </c>
      <c r="G18" s="38">
        <v>230760</v>
      </c>
      <c r="H18" s="39" t="s">
        <v>1214</v>
      </c>
      <c r="I18" s="38">
        <v>18461</v>
      </c>
      <c r="J18" s="38">
        <v>249221</v>
      </c>
      <c r="K18" s="37" t="s">
        <v>0</v>
      </c>
      <c r="L18" s="37" t="s">
        <v>1208</v>
      </c>
      <c r="M18" s="35" t="s">
        <v>1234</v>
      </c>
      <c r="N18" s="34">
        <f>+VLOOKUP(D18,'CK phản hồi'!$G$2:$X$346,18,0)</f>
        <v>249221</v>
      </c>
      <c r="O18" s="34">
        <f t="shared" si="1"/>
        <v>0</v>
      </c>
    </row>
    <row r="19" spans="2:15" hidden="1" x14ac:dyDescent="0.25">
      <c r="B19" s="36">
        <v>45874</v>
      </c>
      <c r="C19" s="37" t="s">
        <v>1267</v>
      </c>
      <c r="D19" s="37">
        <f t="shared" si="0"/>
        <v>49245</v>
      </c>
      <c r="E19" s="37" t="s">
        <v>1228</v>
      </c>
      <c r="F19" s="37" t="s">
        <v>1268</v>
      </c>
      <c r="G19" s="38">
        <v>184608</v>
      </c>
      <c r="H19" s="39" t="s">
        <v>1214</v>
      </c>
      <c r="I19" s="38">
        <v>14769</v>
      </c>
      <c r="J19" s="38">
        <v>199377</v>
      </c>
      <c r="K19" s="37" t="s">
        <v>0</v>
      </c>
      <c r="L19" s="37" t="s">
        <v>1208</v>
      </c>
      <c r="M19" s="35" t="s">
        <v>1234</v>
      </c>
      <c r="N19" s="34">
        <f>+VLOOKUP(D19,'CK phản hồi'!$G$2:$X$346,18,0)</f>
        <v>199377</v>
      </c>
      <c r="O19" s="34">
        <f t="shared" si="1"/>
        <v>0</v>
      </c>
    </row>
    <row r="20" spans="2:15" hidden="1" x14ac:dyDescent="0.25">
      <c r="B20" s="36">
        <v>45875</v>
      </c>
      <c r="C20" s="37" t="s">
        <v>1269</v>
      </c>
      <c r="D20" s="37">
        <f t="shared" si="0"/>
        <v>49320</v>
      </c>
      <c r="E20" s="37" t="s">
        <v>1228</v>
      </c>
      <c r="F20" s="37" t="s">
        <v>1270</v>
      </c>
      <c r="G20" s="38">
        <v>230760</v>
      </c>
      <c r="H20" s="39" t="s">
        <v>1214</v>
      </c>
      <c r="I20" s="38">
        <v>18461</v>
      </c>
      <c r="J20" s="38">
        <v>249221</v>
      </c>
      <c r="K20" s="37" t="s">
        <v>0</v>
      </c>
      <c r="L20" s="37" t="s">
        <v>1208</v>
      </c>
      <c r="M20" s="35" t="s">
        <v>1234</v>
      </c>
      <c r="N20" s="34">
        <f>+VLOOKUP(D20,'CK phản hồi'!$G$2:$X$346,18,0)</f>
        <v>249221</v>
      </c>
      <c r="O20" s="34">
        <f t="shared" si="1"/>
        <v>0</v>
      </c>
    </row>
    <row r="21" spans="2:15" hidden="1" x14ac:dyDescent="0.25">
      <c r="B21" s="36">
        <v>45875</v>
      </c>
      <c r="C21" s="37" t="s">
        <v>1271</v>
      </c>
      <c r="D21" s="37">
        <f t="shared" si="0"/>
        <v>49340</v>
      </c>
      <c r="E21" s="37" t="s">
        <v>1228</v>
      </c>
      <c r="F21" s="37" t="s">
        <v>1272</v>
      </c>
      <c r="G21" s="38">
        <v>230760</v>
      </c>
      <c r="H21" s="39" t="s">
        <v>1214</v>
      </c>
      <c r="I21" s="38">
        <v>18461</v>
      </c>
      <c r="J21" s="38">
        <v>249221</v>
      </c>
      <c r="K21" s="37" t="s">
        <v>0</v>
      </c>
      <c r="L21" s="37" t="s">
        <v>1208</v>
      </c>
      <c r="M21" s="35" t="s">
        <v>1234</v>
      </c>
      <c r="N21" s="34">
        <f>+VLOOKUP(D21,'CK phản hồi'!$G$2:$X$346,18,0)</f>
        <v>249221</v>
      </c>
      <c r="O21" s="34">
        <f t="shared" si="1"/>
        <v>0</v>
      </c>
    </row>
    <row r="22" spans="2:15" hidden="1" x14ac:dyDescent="0.25">
      <c r="B22" s="36">
        <v>45875</v>
      </c>
      <c r="C22" s="37" t="s">
        <v>1273</v>
      </c>
      <c r="D22" s="37">
        <f t="shared" si="0"/>
        <v>49341</v>
      </c>
      <c r="E22" s="37" t="s">
        <v>1228</v>
      </c>
      <c r="F22" s="37" t="s">
        <v>1274</v>
      </c>
      <c r="G22" s="38">
        <v>276912</v>
      </c>
      <c r="H22" s="39" t="s">
        <v>1214</v>
      </c>
      <c r="I22" s="38">
        <v>22153</v>
      </c>
      <c r="J22" s="38">
        <v>299065</v>
      </c>
      <c r="K22" s="37" t="s">
        <v>0</v>
      </c>
      <c r="L22" s="37" t="s">
        <v>1208</v>
      </c>
      <c r="M22" s="35" t="s">
        <v>1234</v>
      </c>
      <c r="N22" s="34">
        <f>+VLOOKUP(D22,'CK phản hồi'!$G$2:$X$346,18,0)</f>
        <v>299065</v>
      </c>
      <c r="O22" s="34">
        <f t="shared" si="1"/>
        <v>0</v>
      </c>
    </row>
    <row r="23" spans="2:15" hidden="1" x14ac:dyDescent="0.25">
      <c r="B23" s="36">
        <v>45876</v>
      </c>
      <c r="C23" s="37" t="s">
        <v>1275</v>
      </c>
      <c r="D23" s="37">
        <f t="shared" si="0"/>
        <v>49417</v>
      </c>
      <c r="E23" s="37" t="s">
        <v>1228</v>
      </c>
      <c r="F23" s="37" t="s">
        <v>1276</v>
      </c>
      <c r="G23" s="38">
        <v>184608</v>
      </c>
      <c r="H23" s="39" t="s">
        <v>1214</v>
      </c>
      <c r="I23" s="38">
        <v>14769</v>
      </c>
      <c r="J23" s="38">
        <v>199377</v>
      </c>
      <c r="K23" s="37" t="s">
        <v>0</v>
      </c>
      <c r="L23" s="37" t="s">
        <v>1208</v>
      </c>
      <c r="M23" s="35" t="s">
        <v>1234</v>
      </c>
      <c r="N23" s="34">
        <f>+VLOOKUP(D23,'CK phản hồi'!$G$2:$X$346,18,0)</f>
        <v>199377</v>
      </c>
      <c r="O23" s="34">
        <f t="shared" si="1"/>
        <v>0</v>
      </c>
    </row>
    <row r="24" spans="2:15" hidden="1" x14ac:dyDescent="0.25">
      <c r="B24" s="36">
        <v>45876</v>
      </c>
      <c r="C24" s="37" t="s">
        <v>1277</v>
      </c>
      <c r="D24" s="37">
        <f t="shared" si="0"/>
        <v>49418</v>
      </c>
      <c r="E24" s="37" t="s">
        <v>1228</v>
      </c>
      <c r="F24" s="37" t="s">
        <v>1278</v>
      </c>
      <c r="G24" s="38">
        <v>230760</v>
      </c>
      <c r="H24" s="39" t="s">
        <v>1214</v>
      </c>
      <c r="I24" s="38">
        <v>18461</v>
      </c>
      <c r="J24" s="38">
        <v>249221</v>
      </c>
      <c r="K24" s="37" t="s">
        <v>0</v>
      </c>
      <c r="L24" s="37" t="s">
        <v>1208</v>
      </c>
      <c r="M24" s="35" t="s">
        <v>1234</v>
      </c>
      <c r="N24" s="34">
        <f>+VLOOKUP(D24,'CK phản hồi'!$G$2:$X$346,18,0)</f>
        <v>249221</v>
      </c>
      <c r="O24" s="34">
        <f t="shared" si="1"/>
        <v>0</v>
      </c>
    </row>
    <row r="25" spans="2:15" hidden="1" x14ac:dyDescent="0.25">
      <c r="B25" s="36">
        <v>45876</v>
      </c>
      <c r="C25" s="37" t="s">
        <v>1279</v>
      </c>
      <c r="D25" s="37">
        <f t="shared" si="0"/>
        <v>49419</v>
      </c>
      <c r="E25" s="37" t="s">
        <v>1228</v>
      </c>
      <c r="F25" s="37" t="s">
        <v>1280</v>
      </c>
      <c r="G25" s="38">
        <v>184608</v>
      </c>
      <c r="H25" s="39" t="s">
        <v>1214</v>
      </c>
      <c r="I25" s="38">
        <v>14769</v>
      </c>
      <c r="J25" s="38">
        <v>199377</v>
      </c>
      <c r="K25" s="37" t="s">
        <v>0</v>
      </c>
      <c r="L25" s="37" t="s">
        <v>1208</v>
      </c>
      <c r="M25" s="35" t="s">
        <v>1234</v>
      </c>
      <c r="N25" s="34">
        <f>+VLOOKUP(D25,'CK phản hồi'!$G$2:$X$346,18,0)</f>
        <v>199377</v>
      </c>
      <c r="O25" s="34">
        <f t="shared" si="1"/>
        <v>0</v>
      </c>
    </row>
    <row r="26" spans="2:15" hidden="1" x14ac:dyDescent="0.25">
      <c r="B26" s="36">
        <v>45876</v>
      </c>
      <c r="C26" s="37" t="s">
        <v>1281</v>
      </c>
      <c r="D26" s="37">
        <f t="shared" si="0"/>
        <v>49420</v>
      </c>
      <c r="E26" s="37" t="s">
        <v>1228</v>
      </c>
      <c r="F26" s="37" t="s">
        <v>1282</v>
      </c>
      <c r="G26" s="38">
        <v>230760</v>
      </c>
      <c r="H26" s="39" t="s">
        <v>1214</v>
      </c>
      <c r="I26" s="38">
        <v>18461</v>
      </c>
      <c r="J26" s="38">
        <v>249221</v>
      </c>
      <c r="K26" s="37" t="s">
        <v>0</v>
      </c>
      <c r="L26" s="37" t="s">
        <v>1208</v>
      </c>
      <c r="M26" s="35" t="s">
        <v>1234</v>
      </c>
      <c r="N26" s="34">
        <f>+VLOOKUP(D26,'CK phản hồi'!$G$2:$X$346,18,0)</f>
        <v>249221</v>
      </c>
      <c r="O26" s="34">
        <f t="shared" si="1"/>
        <v>0</v>
      </c>
    </row>
    <row r="27" spans="2:15" hidden="1" x14ac:dyDescent="0.25">
      <c r="B27" s="36">
        <v>45876</v>
      </c>
      <c r="C27" s="37" t="s">
        <v>1283</v>
      </c>
      <c r="D27" s="37">
        <f t="shared" si="0"/>
        <v>49421</v>
      </c>
      <c r="E27" s="37" t="s">
        <v>1228</v>
      </c>
      <c r="F27" s="37" t="s">
        <v>1284</v>
      </c>
      <c r="G27" s="38">
        <v>230760</v>
      </c>
      <c r="H27" s="39" t="s">
        <v>1214</v>
      </c>
      <c r="I27" s="38">
        <v>18461</v>
      </c>
      <c r="J27" s="38">
        <v>249221</v>
      </c>
      <c r="K27" s="37" t="s">
        <v>0</v>
      </c>
      <c r="L27" s="37" t="s">
        <v>1208</v>
      </c>
      <c r="M27" s="35" t="s">
        <v>1234</v>
      </c>
      <c r="N27" s="34">
        <f>+VLOOKUP(D27,'CK phản hồi'!$G$2:$X$346,18,0)</f>
        <v>249221</v>
      </c>
      <c r="O27" s="34">
        <f t="shared" si="1"/>
        <v>0</v>
      </c>
    </row>
    <row r="28" spans="2:15" hidden="1" x14ac:dyDescent="0.25">
      <c r="B28" s="36">
        <v>45876</v>
      </c>
      <c r="C28" s="37" t="s">
        <v>1285</v>
      </c>
      <c r="D28" s="37">
        <f t="shared" si="0"/>
        <v>49422</v>
      </c>
      <c r="E28" s="37" t="s">
        <v>1228</v>
      </c>
      <c r="F28" s="37" t="s">
        <v>1286</v>
      </c>
      <c r="G28" s="38">
        <v>184608</v>
      </c>
      <c r="H28" s="39" t="s">
        <v>1214</v>
      </c>
      <c r="I28" s="38">
        <v>14769</v>
      </c>
      <c r="J28" s="38">
        <v>199377</v>
      </c>
      <c r="K28" s="37" t="s">
        <v>0</v>
      </c>
      <c r="L28" s="37" t="s">
        <v>1208</v>
      </c>
      <c r="M28" s="35" t="s">
        <v>1234</v>
      </c>
      <c r="N28" s="34">
        <f>+VLOOKUP(D28,'CK phản hồi'!$G$2:$X$346,18,0)</f>
        <v>199377</v>
      </c>
      <c r="O28" s="34">
        <f t="shared" si="1"/>
        <v>0</v>
      </c>
    </row>
    <row r="29" spans="2:15" hidden="1" x14ac:dyDescent="0.25">
      <c r="B29" s="36">
        <v>45876</v>
      </c>
      <c r="C29" s="37" t="s">
        <v>1287</v>
      </c>
      <c r="D29" s="37">
        <f t="shared" si="0"/>
        <v>49423</v>
      </c>
      <c r="E29" s="37" t="s">
        <v>1228</v>
      </c>
      <c r="F29" s="37" t="s">
        <v>1288</v>
      </c>
      <c r="G29" s="38">
        <v>346140</v>
      </c>
      <c r="H29" s="39" t="s">
        <v>1214</v>
      </c>
      <c r="I29" s="38">
        <v>27691</v>
      </c>
      <c r="J29" s="38">
        <v>373831</v>
      </c>
      <c r="K29" s="37" t="s">
        <v>0</v>
      </c>
      <c r="L29" s="37" t="s">
        <v>1208</v>
      </c>
      <c r="M29" s="35" t="s">
        <v>1234</v>
      </c>
      <c r="N29" s="34">
        <f>+VLOOKUP(D29,'CK phản hồi'!$G$2:$X$346,18,0)</f>
        <v>373831</v>
      </c>
      <c r="O29" s="34">
        <f t="shared" si="1"/>
        <v>0</v>
      </c>
    </row>
    <row r="30" spans="2:15" hidden="1" x14ac:dyDescent="0.25">
      <c r="B30" s="36">
        <v>45876</v>
      </c>
      <c r="C30" s="37" t="s">
        <v>1289</v>
      </c>
      <c r="D30" s="37">
        <f t="shared" si="0"/>
        <v>49472</v>
      </c>
      <c r="E30" s="37" t="s">
        <v>1228</v>
      </c>
      <c r="F30" s="37" t="s">
        <v>1290</v>
      </c>
      <c r="G30" s="38">
        <v>184608</v>
      </c>
      <c r="H30" s="39" t="s">
        <v>1214</v>
      </c>
      <c r="I30" s="38">
        <v>14769</v>
      </c>
      <c r="J30" s="38">
        <v>199377</v>
      </c>
      <c r="K30" s="37" t="s">
        <v>0</v>
      </c>
      <c r="L30" s="37" t="s">
        <v>1208</v>
      </c>
      <c r="M30" s="35" t="s">
        <v>1234</v>
      </c>
      <c r="N30" s="34">
        <f>+VLOOKUP(D30,'CK phản hồi'!$G$2:$X$346,18,0)</f>
        <v>199377</v>
      </c>
      <c r="O30" s="34">
        <f t="shared" si="1"/>
        <v>0</v>
      </c>
    </row>
    <row r="31" spans="2:15" hidden="1" x14ac:dyDescent="0.25">
      <c r="B31" s="36">
        <v>45876</v>
      </c>
      <c r="C31" s="37" t="s">
        <v>1291</v>
      </c>
      <c r="D31" s="37">
        <f t="shared" si="0"/>
        <v>49473</v>
      </c>
      <c r="E31" s="37" t="s">
        <v>1228</v>
      </c>
      <c r="F31" s="37" t="s">
        <v>1292</v>
      </c>
      <c r="G31" s="38">
        <v>184608</v>
      </c>
      <c r="H31" s="39" t="s">
        <v>1214</v>
      </c>
      <c r="I31" s="38">
        <v>14769</v>
      </c>
      <c r="J31" s="38">
        <v>199377</v>
      </c>
      <c r="K31" s="37" t="s">
        <v>0</v>
      </c>
      <c r="L31" s="37" t="s">
        <v>1208</v>
      </c>
      <c r="M31" s="35" t="s">
        <v>1234</v>
      </c>
      <c r="N31" s="34">
        <f>+VLOOKUP(D31,'CK phản hồi'!$G$2:$X$346,18,0)</f>
        <v>199377</v>
      </c>
      <c r="O31" s="34">
        <f t="shared" si="1"/>
        <v>0</v>
      </c>
    </row>
    <row r="32" spans="2:15" hidden="1" x14ac:dyDescent="0.25">
      <c r="B32" s="36">
        <v>45876</v>
      </c>
      <c r="C32" s="37" t="s">
        <v>1293</v>
      </c>
      <c r="D32" s="37">
        <f t="shared" si="0"/>
        <v>49495</v>
      </c>
      <c r="E32" s="37" t="s">
        <v>1228</v>
      </c>
      <c r="F32" s="37" t="s">
        <v>1294</v>
      </c>
      <c r="G32" s="38">
        <v>184608</v>
      </c>
      <c r="H32" s="39" t="s">
        <v>1214</v>
      </c>
      <c r="I32" s="38">
        <v>14769</v>
      </c>
      <c r="J32" s="38">
        <v>199377</v>
      </c>
      <c r="K32" s="37" t="s">
        <v>0</v>
      </c>
      <c r="L32" s="37" t="s">
        <v>1208</v>
      </c>
      <c r="M32" s="35" t="s">
        <v>1234</v>
      </c>
      <c r="N32" s="34">
        <f>+VLOOKUP(D32,'CK phản hồi'!$G$2:$X$346,18,0)</f>
        <v>199377</v>
      </c>
      <c r="O32" s="34">
        <f t="shared" si="1"/>
        <v>0</v>
      </c>
    </row>
    <row r="33" spans="2:15" hidden="1" x14ac:dyDescent="0.25">
      <c r="B33" s="36">
        <v>45876</v>
      </c>
      <c r="C33" s="37" t="s">
        <v>1295</v>
      </c>
      <c r="D33" s="37">
        <f t="shared" si="0"/>
        <v>49496</v>
      </c>
      <c r="E33" s="37" t="s">
        <v>1228</v>
      </c>
      <c r="F33" s="37" t="s">
        <v>1296</v>
      </c>
      <c r="G33" s="38">
        <v>230760</v>
      </c>
      <c r="H33" s="39" t="s">
        <v>1214</v>
      </c>
      <c r="I33" s="38">
        <v>18461</v>
      </c>
      <c r="J33" s="38">
        <v>249221</v>
      </c>
      <c r="K33" s="37" t="s">
        <v>0</v>
      </c>
      <c r="L33" s="37" t="s">
        <v>1208</v>
      </c>
      <c r="M33" s="35" t="s">
        <v>1234</v>
      </c>
      <c r="N33" s="34">
        <f>+VLOOKUP(D33,'CK phản hồi'!$G$2:$X$346,18,0)</f>
        <v>249221</v>
      </c>
      <c r="O33" s="34">
        <f t="shared" si="1"/>
        <v>0</v>
      </c>
    </row>
    <row r="34" spans="2:15" hidden="1" x14ac:dyDescent="0.25">
      <c r="B34" s="36">
        <v>45876</v>
      </c>
      <c r="C34" s="37" t="s">
        <v>1297</v>
      </c>
      <c r="D34" s="37">
        <f t="shared" si="0"/>
        <v>49497</v>
      </c>
      <c r="E34" s="37" t="s">
        <v>1228</v>
      </c>
      <c r="F34" s="37" t="s">
        <v>1298</v>
      </c>
      <c r="G34" s="38">
        <v>184608</v>
      </c>
      <c r="H34" s="39" t="s">
        <v>1214</v>
      </c>
      <c r="I34" s="38">
        <v>14769</v>
      </c>
      <c r="J34" s="38">
        <v>199377</v>
      </c>
      <c r="K34" s="37" t="s">
        <v>0</v>
      </c>
      <c r="L34" s="37" t="s">
        <v>1208</v>
      </c>
      <c r="M34" s="35" t="s">
        <v>1234</v>
      </c>
      <c r="N34" s="34">
        <f>+VLOOKUP(D34,'CK phản hồi'!$G$2:$X$346,18,0)</f>
        <v>199377</v>
      </c>
      <c r="O34" s="34">
        <f t="shared" si="1"/>
        <v>0</v>
      </c>
    </row>
    <row r="35" spans="2:15" hidden="1" x14ac:dyDescent="0.25">
      <c r="B35" s="36">
        <v>45876</v>
      </c>
      <c r="C35" s="37" t="s">
        <v>1299</v>
      </c>
      <c r="D35" s="37">
        <f t="shared" si="0"/>
        <v>49498</v>
      </c>
      <c r="E35" s="37" t="s">
        <v>1228</v>
      </c>
      <c r="F35" s="37" t="s">
        <v>1300</v>
      </c>
      <c r="G35" s="38">
        <v>230760</v>
      </c>
      <c r="H35" s="39" t="s">
        <v>1214</v>
      </c>
      <c r="I35" s="38">
        <v>18461</v>
      </c>
      <c r="J35" s="38">
        <v>249221</v>
      </c>
      <c r="K35" s="37" t="s">
        <v>0</v>
      </c>
      <c r="L35" s="37" t="s">
        <v>1208</v>
      </c>
      <c r="M35" s="35" t="s">
        <v>1234</v>
      </c>
      <c r="N35" s="34">
        <f>+VLOOKUP(D35,'CK phản hồi'!$G$2:$X$346,18,0)</f>
        <v>249221</v>
      </c>
      <c r="O35" s="34">
        <f t="shared" si="1"/>
        <v>0</v>
      </c>
    </row>
    <row r="36" spans="2:15" hidden="1" x14ac:dyDescent="0.25">
      <c r="B36" s="36">
        <v>45876</v>
      </c>
      <c r="C36" s="37" t="s">
        <v>1301</v>
      </c>
      <c r="D36" s="37">
        <f t="shared" ref="D36:D93" si="2">0+C36</f>
        <v>49537</v>
      </c>
      <c r="E36" s="37" t="s">
        <v>1228</v>
      </c>
      <c r="F36" s="37" t="s">
        <v>1302</v>
      </c>
      <c r="G36" s="38">
        <v>230760</v>
      </c>
      <c r="H36" s="39" t="s">
        <v>1214</v>
      </c>
      <c r="I36" s="38">
        <v>18461</v>
      </c>
      <c r="J36" s="38">
        <v>249221</v>
      </c>
      <c r="K36" s="37" t="s">
        <v>0</v>
      </c>
      <c r="L36" s="37" t="s">
        <v>1208</v>
      </c>
      <c r="M36" s="35" t="s">
        <v>1234</v>
      </c>
      <c r="N36" s="34">
        <f>+VLOOKUP(D36,'CK phản hồi'!$G$2:$X$346,18,0)</f>
        <v>249221</v>
      </c>
      <c r="O36" s="34">
        <f t="shared" si="1"/>
        <v>0</v>
      </c>
    </row>
    <row r="37" spans="2:15" hidden="1" x14ac:dyDescent="0.25">
      <c r="B37" s="36">
        <v>45876</v>
      </c>
      <c r="C37" s="37" t="s">
        <v>1303</v>
      </c>
      <c r="D37" s="37">
        <f t="shared" si="2"/>
        <v>50189</v>
      </c>
      <c r="E37" s="37" t="s">
        <v>1228</v>
      </c>
      <c r="F37" s="37" t="s">
        <v>1304</v>
      </c>
      <c r="G37" s="38">
        <v>230760</v>
      </c>
      <c r="H37" s="39" t="s">
        <v>1214</v>
      </c>
      <c r="I37" s="38">
        <v>18461</v>
      </c>
      <c r="J37" s="38">
        <v>249221</v>
      </c>
      <c r="K37" s="37" t="s">
        <v>0</v>
      </c>
      <c r="L37" s="37" t="s">
        <v>1208</v>
      </c>
      <c r="M37" s="35" t="s">
        <v>1234</v>
      </c>
      <c r="N37" s="34">
        <f>+VLOOKUP(D37,'CK phản hồi'!$G$2:$X$346,18,0)</f>
        <v>249221</v>
      </c>
      <c r="O37" s="34">
        <f t="shared" si="1"/>
        <v>0</v>
      </c>
    </row>
    <row r="38" spans="2:15" hidden="1" x14ac:dyDescent="0.25">
      <c r="B38" s="36">
        <v>45876</v>
      </c>
      <c r="C38" s="37" t="s">
        <v>1305</v>
      </c>
      <c r="D38" s="37">
        <f t="shared" si="2"/>
        <v>50200</v>
      </c>
      <c r="E38" s="37" t="s">
        <v>1228</v>
      </c>
      <c r="F38" s="37" t="s">
        <v>1306</v>
      </c>
      <c r="G38" s="38">
        <v>230760</v>
      </c>
      <c r="H38" s="39" t="s">
        <v>1214</v>
      </c>
      <c r="I38" s="38">
        <v>18461</v>
      </c>
      <c r="J38" s="38">
        <v>249221</v>
      </c>
      <c r="K38" s="37" t="s">
        <v>0</v>
      </c>
      <c r="L38" s="37" t="s">
        <v>1208</v>
      </c>
      <c r="M38" s="35" t="s">
        <v>1234</v>
      </c>
      <c r="N38" s="34">
        <f>+VLOOKUP(D38,'CK phản hồi'!$G$2:$X$346,18,0)</f>
        <v>249221</v>
      </c>
      <c r="O38" s="34">
        <f t="shared" si="1"/>
        <v>0</v>
      </c>
    </row>
    <row r="39" spans="2:15" hidden="1" x14ac:dyDescent="0.25">
      <c r="B39" s="36">
        <v>45876</v>
      </c>
      <c r="C39" s="37" t="s">
        <v>1307</v>
      </c>
      <c r="D39" s="37">
        <f t="shared" si="2"/>
        <v>50213</v>
      </c>
      <c r="E39" s="37" t="s">
        <v>1228</v>
      </c>
      <c r="F39" s="37" t="s">
        <v>1308</v>
      </c>
      <c r="G39" s="38">
        <v>230760</v>
      </c>
      <c r="H39" s="39" t="s">
        <v>1214</v>
      </c>
      <c r="I39" s="38">
        <v>18461</v>
      </c>
      <c r="J39" s="38">
        <v>249221</v>
      </c>
      <c r="K39" s="37" t="s">
        <v>0</v>
      </c>
      <c r="L39" s="37" t="s">
        <v>1208</v>
      </c>
      <c r="M39" s="35" t="s">
        <v>1234</v>
      </c>
      <c r="N39" s="34">
        <f>+VLOOKUP(D39,'CK phản hồi'!$G$2:$X$346,18,0)</f>
        <v>249221</v>
      </c>
      <c r="O39" s="34">
        <f t="shared" si="1"/>
        <v>0</v>
      </c>
    </row>
    <row r="40" spans="2:15" hidden="1" x14ac:dyDescent="0.25">
      <c r="B40" s="36">
        <v>45876</v>
      </c>
      <c r="C40" s="37" t="s">
        <v>1309</v>
      </c>
      <c r="D40" s="37">
        <f t="shared" si="2"/>
        <v>50220</v>
      </c>
      <c r="E40" s="37" t="s">
        <v>1228</v>
      </c>
      <c r="F40" s="37" t="s">
        <v>1310</v>
      </c>
      <c r="G40" s="38">
        <v>230760</v>
      </c>
      <c r="H40" s="39" t="s">
        <v>1214</v>
      </c>
      <c r="I40" s="38">
        <v>18461</v>
      </c>
      <c r="J40" s="38">
        <v>249221</v>
      </c>
      <c r="K40" s="37" t="s">
        <v>0</v>
      </c>
      <c r="L40" s="37" t="s">
        <v>1208</v>
      </c>
      <c r="M40" s="35" t="s">
        <v>1234</v>
      </c>
      <c r="N40" s="34">
        <f>+VLOOKUP(D40,'CK phản hồi'!$G$2:$X$346,18,0)</f>
        <v>249221</v>
      </c>
      <c r="O40" s="34">
        <f t="shared" si="1"/>
        <v>0</v>
      </c>
    </row>
    <row r="41" spans="2:15" hidden="1" x14ac:dyDescent="0.25">
      <c r="B41" s="36">
        <v>45877</v>
      </c>
      <c r="C41" s="37" t="s">
        <v>1311</v>
      </c>
      <c r="D41" s="37">
        <f t="shared" si="2"/>
        <v>50285</v>
      </c>
      <c r="E41" s="37" t="s">
        <v>1228</v>
      </c>
      <c r="F41" s="37" t="s">
        <v>1312</v>
      </c>
      <c r="G41" s="38">
        <v>230760</v>
      </c>
      <c r="H41" s="39" t="s">
        <v>1214</v>
      </c>
      <c r="I41" s="38">
        <v>18461</v>
      </c>
      <c r="J41" s="38">
        <v>249221</v>
      </c>
      <c r="K41" s="37" t="s">
        <v>0</v>
      </c>
      <c r="L41" s="37" t="s">
        <v>1208</v>
      </c>
      <c r="M41" s="35" t="s">
        <v>1234</v>
      </c>
      <c r="N41" s="34">
        <f>+VLOOKUP(D41,'CK phản hồi'!$G$2:$X$346,18,0)</f>
        <v>249221</v>
      </c>
      <c r="O41" s="34">
        <f t="shared" si="1"/>
        <v>0</v>
      </c>
    </row>
    <row r="42" spans="2:15" hidden="1" x14ac:dyDescent="0.25">
      <c r="B42" s="36">
        <v>45877</v>
      </c>
      <c r="C42" s="37" t="s">
        <v>1313</v>
      </c>
      <c r="D42" s="37">
        <f t="shared" si="2"/>
        <v>50286</v>
      </c>
      <c r="E42" s="37" t="s">
        <v>1228</v>
      </c>
      <c r="F42" s="37" t="s">
        <v>1314</v>
      </c>
      <c r="G42" s="38">
        <v>184608</v>
      </c>
      <c r="H42" s="39" t="s">
        <v>1214</v>
      </c>
      <c r="I42" s="38">
        <v>14769</v>
      </c>
      <c r="J42" s="38">
        <v>199377</v>
      </c>
      <c r="K42" s="37" t="s">
        <v>0</v>
      </c>
      <c r="L42" s="37" t="s">
        <v>1208</v>
      </c>
      <c r="M42" s="35" t="s">
        <v>1234</v>
      </c>
      <c r="N42" s="34">
        <f>+VLOOKUP(D42,'CK phản hồi'!$G$2:$X$346,18,0)</f>
        <v>199377</v>
      </c>
      <c r="O42" s="34">
        <f t="shared" si="1"/>
        <v>0</v>
      </c>
    </row>
    <row r="43" spans="2:15" hidden="1" x14ac:dyDescent="0.25">
      <c r="B43" s="36">
        <v>45877</v>
      </c>
      <c r="C43" s="37" t="s">
        <v>1315</v>
      </c>
      <c r="D43" s="37">
        <f t="shared" si="2"/>
        <v>50287</v>
      </c>
      <c r="E43" s="37" t="s">
        <v>1228</v>
      </c>
      <c r="F43" s="37" t="s">
        <v>1316</v>
      </c>
      <c r="G43" s="38">
        <v>184608</v>
      </c>
      <c r="H43" s="39" t="s">
        <v>1214</v>
      </c>
      <c r="I43" s="38">
        <v>14769</v>
      </c>
      <c r="J43" s="38">
        <v>199377</v>
      </c>
      <c r="K43" s="37" t="s">
        <v>0</v>
      </c>
      <c r="L43" s="37" t="s">
        <v>1208</v>
      </c>
      <c r="M43" s="35" t="s">
        <v>1234</v>
      </c>
      <c r="N43" s="34">
        <f>+VLOOKUP(D43,'CK phản hồi'!$G$2:$X$346,18,0)</f>
        <v>199377</v>
      </c>
      <c r="O43" s="34">
        <f t="shared" si="1"/>
        <v>0</v>
      </c>
    </row>
    <row r="44" spans="2:15" hidden="1" x14ac:dyDescent="0.25">
      <c r="B44" s="36">
        <v>45877</v>
      </c>
      <c r="C44" s="37" t="s">
        <v>1317</v>
      </c>
      <c r="D44" s="37">
        <f t="shared" si="2"/>
        <v>50288</v>
      </c>
      <c r="E44" s="37" t="s">
        <v>1228</v>
      </c>
      <c r="F44" s="37" t="s">
        <v>1318</v>
      </c>
      <c r="G44" s="38">
        <v>230760</v>
      </c>
      <c r="H44" s="39" t="s">
        <v>1214</v>
      </c>
      <c r="I44" s="38">
        <v>18461</v>
      </c>
      <c r="J44" s="38">
        <v>249221</v>
      </c>
      <c r="K44" s="37" t="s">
        <v>0</v>
      </c>
      <c r="L44" s="37" t="s">
        <v>1208</v>
      </c>
      <c r="M44" s="35" t="s">
        <v>1234</v>
      </c>
      <c r="N44" s="34">
        <f>+VLOOKUP(D44,'CK phản hồi'!$G$2:$X$346,18,0)</f>
        <v>249221</v>
      </c>
      <c r="O44" s="34">
        <f t="shared" si="1"/>
        <v>0</v>
      </c>
    </row>
    <row r="45" spans="2:15" hidden="1" x14ac:dyDescent="0.25">
      <c r="B45" s="36">
        <v>45877</v>
      </c>
      <c r="C45" s="37" t="s">
        <v>1319</v>
      </c>
      <c r="D45" s="37">
        <f t="shared" si="2"/>
        <v>50289</v>
      </c>
      <c r="E45" s="37" t="s">
        <v>1228</v>
      </c>
      <c r="F45" s="37" t="s">
        <v>1320</v>
      </c>
      <c r="G45" s="38">
        <v>230760</v>
      </c>
      <c r="H45" s="39" t="s">
        <v>1214</v>
      </c>
      <c r="I45" s="38">
        <v>18461</v>
      </c>
      <c r="J45" s="38">
        <v>249221</v>
      </c>
      <c r="K45" s="37" t="s">
        <v>0</v>
      </c>
      <c r="L45" s="37" t="s">
        <v>1208</v>
      </c>
      <c r="M45" s="35" t="s">
        <v>1234</v>
      </c>
      <c r="N45" s="34">
        <f>+VLOOKUP(D45,'CK phản hồi'!$G$2:$X$346,18,0)</f>
        <v>249221</v>
      </c>
      <c r="O45" s="34">
        <f t="shared" si="1"/>
        <v>0</v>
      </c>
    </row>
    <row r="46" spans="2:15" hidden="1" x14ac:dyDescent="0.25">
      <c r="B46" s="36">
        <v>45878</v>
      </c>
      <c r="C46" s="37" t="s">
        <v>1321</v>
      </c>
      <c r="D46" s="37">
        <f t="shared" si="2"/>
        <v>50703</v>
      </c>
      <c r="E46" s="37" t="s">
        <v>1228</v>
      </c>
      <c r="F46" s="37" t="s">
        <v>1322</v>
      </c>
      <c r="G46" s="38">
        <v>230760</v>
      </c>
      <c r="H46" s="39" t="s">
        <v>1214</v>
      </c>
      <c r="I46" s="38">
        <v>18461</v>
      </c>
      <c r="J46" s="38">
        <v>249221</v>
      </c>
      <c r="K46" s="37" t="s">
        <v>0</v>
      </c>
      <c r="L46" s="37" t="s">
        <v>1208</v>
      </c>
      <c r="M46" s="35" t="s">
        <v>1234</v>
      </c>
      <c r="N46" s="34">
        <f>+VLOOKUP(D46,'CK phản hồi'!$G$2:$X$346,18,0)</f>
        <v>249221</v>
      </c>
      <c r="O46" s="34">
        <f t="shared" si="1"/>
        <v>0</v>
      </c>
    </row>
    <row r="47" spans="2:15" hidden="1" x14ac:dyDescent="0.25">
      <c r="B47" s="36">
        <v>45878</v>
      </c>
      <c r="C47" s="37" t="s">
        <v>1323</v>
      </c>
      <c r="D47" s="37">
        <f t="shared" si="2"/>
        <v>50704</v>
      </c>
      <c r="E47" s="37" t="s">
        <v>1228</v>
      </c>
      <c r="F47" s="37" t="s">
        <v>1324</v>
      </c>
      <c r="G47" s="38">
        <v>230760</v>
      </c>
      <c r="H47" s="39" t="s">
        <v>1214</v>
      </c>
      <c r="I47" s="38">
        <v>18461</v>
      </c>
      <c r="J47" s="38">
        <v>249221</v>
      </c>
      <c r="K47" s="37" t="s">
        <v>0</v>
      </c>
      <c r="L47" s="37" t="s">
        <v>1208</v>
      </c>
      <c r="M47" s="35" t="s">
        <v>1234</v>
      </c>
      <c r="N47" s="34">
        <f>+VLOOKUP(D47,'CK phản hồi'!$G$2:$X$346,18,0)</f>
        <v>249221</v>
      </c>
      <c r="O47" s="34">
        <f t="shared" ref="O47:O104" si="3">+N47-J47</f>
        <v>0</v>
      </c>
    </row>
    <row r="48" spans="2:15" hidden="1" x14ac:dyDescent="0.25">
      <c r="B48" s="36">
        <v>45878</v>
      </c>
      <c r="C48" s="37" t="s">
        <v>1325</v>
      </c>
      <c r="D48" s="37">
        <f t="shared" si="2"/>
        <v>50718</v>
      </c>
      <c r="E48" s="37" t="s">
        <v>1228</v>
      </c>
      <c r="F48" s="37" t="s">
        <v>1326</v>
      </c>
      <c r="G48" s="38">
        <v>184608</v>
      </c>
      <c r="H48" s="39" t="s">
        <v>1214</v>
      </c>
      <c r="I48" s="38">
        <v>14769</v>
      </c>
      <c r="J48" s="38">
        <v>199377</v>
      </c>
      <c r="K48" s="37" t="s">
        <v>0</v>
      </c>
      <c r="L48" s="37" t="s">
        <v>1208</v>
      </c>
      <c r="M48" s="35" t="s">
        <v>1234</v>
      </c>
      <c r="N48" s="34">
        <f>+VLOOKUP(D48,'CK phản hồi'!$G$2:$X$346,18,0)</f>
        <v>199377</v>
      </c>
      <c r="O48" s="34">
        <f t="shared" si="3"/>
        <v>0</v>
      </c>
    </row>
    <row r="49" spans="2:15" hidden="1" x14ac:dyDescent="0.25">
      <c r="B49" s="36">
        <v>45878</v>
      </c>
      <c r="C49" s="37" t="s">
        <v>1327</v>
      </c>
      <c r="D49" s="37">
        <f t="shared" si="2"/>
        <v>50719</v>
      </c>
      <c r="E49" s="37" t="s">
        <v>1228</v>
      </c>
      <c r="F49" s="37" t="s">
        <v>1328</v>
      </c>
      <c r="G49" s="38">
        <v>184608</v>
      </c>
      <c r="H49" s="39" t="s">
        <v>1214</v>
      </c>
      <c r="I49" s="38">
        <v>14769</v>
      </c>
      <c r="J49" s="38">
        <v>199377</v>
      </c>
      <c r="K49" s="37" t="s">
        <v>0</v>
      </c>
      <c r="L49" s="37" t="s">
        <v>1208</v>
      </c>
      <c r="M49" s="35" t="s">
        <v>1234</v>
      </c>
      <c r="N49" s="34">
        <f>+VLOOKUP(D49,'CK phản hồi'!$G$2:$X$346,18,0)</f>
        <v>199377</v>
      </c>
      <c r="O49" s="34">
        <f t="shared" si="3"/>
        <v>0</v>
      </c>
    </row>
    <row r="50" spans="2:15" hidden="1" x14ac:dyDescent="0.25">
      <c r="B50" s="36">
        <v>45881</v>
      </c>
      <c r="C50" s="37" t="s">
        <v>1329</v>
      </c>
      <c r="D50" s="37">
        <f t="shared" si="2"/>
        <v>50861</v>
      </c>
      <c r="E50" s="37" t="s">
        <v>1228</v>
      </c>
      <c r="F50" s="37" t="s">
        <v>1330</v>
      </c>
      <c r="G50" s="38">
        <v>230760</v>
      </c>
      <c r="H50" s="39" t="s">
        <v>1214</v>
      </c>
      <c r="I50" s="38">
        <v>18461</v>
      </c>
      <c r="J50" s="38">
        <v>249221</v>
      </c>
      <c r="K50" s="37" t="s">
        <v>0</v>
      </c>
      <c r="L50" s="37" t="s">
        <v>1208</v>
      </c>
      <c r="M50" s="35" t="s">
        <v>1234</v>
      </c>
      <c r="N50" s="34">
        <f>+VLOOKUP(D50,'CK phản hồi'!$G$2:$X$346,18,0)</f>
        <v>249221</v>
      </c>
      <c r="O50" s="34">
        <f t="shared" si="3"/>
        <v>0</v>
      </c>
    </row>
    <row r="51" spans="2:15" hidden="1" x14ac:dyDescent="0.25">
      <c r="B51" s="36">
        <v>45881</v>
      </c>
      <c r="C51" s="37" t="s">
        <v>1331</v>
      </c>
      <c r="D51" s="37">
        <f t="shared" si="2"/>
        <v>50862</v>
      </c>
      <c r="E51" s="37" t="s">
        <v>1228</v>
      </c>
      <c r="F51" s="37" t="s">
        <v>1332</v>
      </c>
      <c r="G51" s="38">
        <v>230760</v>
      </c>
      <c r="H51" s="39" t="s">
        <v>1214</v>
      </c>
      <c r="I51" s="38">
        <v>18461</v>
      </c>
      <c r="J51" s="38">
        <v>249221</v>
      </c>
      <c r="K51" s="37" t="s">
        <v>0</v>
      </c>
      <c r="L51" s="37" t="s">
        <v>1208</v>
      </c>
      <c r="M51" s="35" t="s">
        <v>1234</v>
      </c>
      <c r="N51" s="34">
        <f>+VLOOKUP(D51,'CK phản hồi'!$G$2:$X$346,18,0)</f>
        <v>249221</v>
      </c>
      <c r="O51" s="34">
        <f t="shared" si="3"/>
        <v>0</v>
      </c>
    </row>
    <row r="52" spans="2:15" hidden="1" x14ac:dyDescent="0.25">
      <c r="B52" s="36">
        <v>45881</v>
      </c>
      <c r="C52" s="37" t="s">
        <v>1333</v>
      </c>
      <c r="D52" s="37">
        <f t="shared" si="2"/>
        <v>50863</v>
      </c>
      <c r="E52" s="37" t="s">
        <v>1228</v>
      </c>
      <c r="F52" s="37" t="s">
        <v>1334</v>
      </c>
      <c r="G52" s="38">
        <v>184608</v>
      </c>
      <c r="H52" s="39" t="s">
        <v>1214</v>
      </c>
      <c r="I52" s="38">
        <v>14769</v>
      </c>
      <c r="J52" s="38">
        <v>199377</v>
      </c>
      <c r="K52" s="37" t="s">
        <v>0</v>
      </c>
      <c r="L52" s="37" t="s">
        <v>1208</v>
      </c>
      <c r="M52" s="35" t="s">
        <v>1234</v>
      </c>
      <c r="N52" s="34">
        <f>+VLOOKUP(D52,'CK phản hồi'!$G$2:$X$346,18,0)</f>
        <v>199377</v>
      </c>
      <c r="O52" s="34">
        <f t="shared" si="3"/>
        <v>0</v>
      </c>
    </row>
    <row r="53" spans="2:15" hidden="1" x14ac:dyDescent="0.25">
      <c r="B53" s="36">
        <v>45881</v>
      </c>
      <c r="C53" s="37" t="s">
        <v>1335</v>
      </c>
      <c r="D53" s="37">
        <f t="shared" si="2"/>
        <v>50874</v>
      </c>
      <c r="E53" s="37" t="s">
        <v>1228</v>
      </c>
      <c r="F53" s="37" t="s">
        <v>1336</v>
      </c>
      <c r="G53" s="38">
        <v>184608</v>
      </c>
      <c r="H53" s="39" t="s">
        <v>1214</v>
      </c>
      <c r="I53" s="38">
        <v>14769</v>
      </c>
      <c r="J53" s="38">
        <v>199377</v>
      </c>
      <c r="K53" s="37" t="s">
        <v>0</v>
      </c>
      <c r="L53" s="37" t="s">
        <v>1208</v>
      </c>
      <c r="M53" s="35" t="s">
        <v>1234</v>
      </c>
      <c r="N53" s="34">
        <f>+VLOOKUP(D53,'CK phản hồi'!$G$2:$X$346,18,0)</f>
        <v>199377</v>
      </c>
      <c r="O53" s="34">
        <f t="shared" si="3"/>
        <v>0</v>
      </c>
    </row>
    <row r="54" spans="2:15" hidden="1" x14ac:dyDescent="0.25">
      <c r="B54" s="36">
        <v>45881</v>
      </c>
      <c r="C54" s="37" t="s">
        <v>1337</v>
      </c>
      <c r="D54" s="37">
        <f t="shared" si="2"/>
        <v>50875</v>
      </c>
      <c r="E54" s="37" t="s">
        <v>1228</v>
      </c>
      <c r="F54" s="37" t="s">
        <v>1338</v>
      </c>
      <c r="G54" s="38">
        <v>184608</v>
      </c>
      <c r="H54" s="39" t="s">
        <v>1214</v>
      </c>
      <c r="I54" s="38">
        <v>14769</v>
      </c>
      <c r="J54" s="38">
        <v>199377</v>
      </c>
      <c r="K54" s="37" t="s">
        <v>0</v>
      </c>
      <c r="L54" s="37" t="s">
        <v>1208</v>
      </c>
      <c r="M54" s="35" t="s">
        <v>1234</v>
      </c>
      <c r="N54" s="34">
        <f>+VLOOKUP(D54,'CK phản hồi'!$G$2:$X$346,18,0)</f>
        <v>199377</v>
      </c>
      <c r="O54" s="34">
        <f t="shared" si="3"/>
        <v>0</v>
      </c>
    </row>
    <row r="55" spans="2:15" hidden="1" x14ac:dyDescent="0.25">
      <c r="B55" s="36">
        <v>45881</v>
      </c>
      <c r="C55" s="37" t="s">
        <v>1339</v>
      </c>
      <c r="D55" s="37">
        <f t="shared" si="2"/>
        <v>50876</v>
      </c>
      <c r="E55" s="37" t="s">
        <v>1228</v>
      </c>
      <c r="F55" s="37" t="s">
        <v>1340</v>
      </c>
      <c r="G55" s="38">
        <v>184608</v>
      </c>
      <c r="H55" s="39" t="s">
        <v>1214</v>
      </c>
      <c r="I55" s="38">
        <v>14769</v>
      </c>
      <c r="J55" s="38">
        <v>199377</v>
      </c>
      <c r="K55" s="37" t="s">
        <v>0</v>
      </c>
      <c r="L55" s="37" t="s">
        <v>1208</v>
      </c>
      <c r="M55" s="35" t="s">
        <v>1234</v>
      </c>
      <c r="N55" s="34">
        <f>+VLOOKUP(D55,'CK phản hồi'!$G$2:$X$346,18,0)</f>
        <v>199377</v>
      </c>
      <c r="O55" s="34">
        <f t="shared" si="3"/>
        <v>0</v>
      </c>
    </row>
    <row r="56" spans="2:15" hidden="1" x14ac:dyDescent="0.25">
      <c r="B56" s="36">
        <v>45881</v>
      </c>
      <c r="C56" s="37" t="s">
        <v>1341</v>
      </c>
      <c r="D56" s="37">
        <f t="shared" si="2"/>
        <v>50877</v>
      </c>
      <c r="E56" s="37" t="s">
        <v>1228</v>
      </c>
      <c r="F56" s="37" t="s">
        <v>1342</v>
      </c>
      <c r="G56" s="38">
        <v>230760</v>
      </c>
      <c r="H56" s="39" t="s">
        <v>1214</v>
      </c>
      <c r="I56" s="38">
        <v>18461</v>
      </c>
      <c r="J56" s="38">
        <v>249221</v>
      </c>
      <c r="K56" s="37" t="s">
        <v>0</v>
      </c>
      <c r="L56" s="37" t="s">
        <v>1208</v>
      </c>
      <c r="M56" s="35" t="s">
        <v>1234</v>
      </c>
      <c r="N56" s="34">
        <f>+VLOOKUP(D56,'CK phản hồi'!$G$2:$X$346,18,0)</f>
        <v>249221</v>
      </c>
      <c r="O56" s="34">
        <f t="shared" si="3"/>
        <v>0</v>
      </c>
    </row>
    <row r="57" spans="2:15" hidden="1" x14ac:dyDescent="0.25">
      <c r="B57" s="36">
        <v>45881</v>
      </c>
      <c r="C57" s="37" t="s">
        <v>1343</v>
      </c>
      <c r="D57" s="37">
        <f t="shared" si="2"/>
        <v>50878</v>
      </c>
      <c r="E57" s="37" t="s">
        <v>1228</v>
      </c>
      <c r="F57" s="37" t="s">
        <v>1344</v>
      </c>
      <c r="G57" s="38">
        <v>184608</v>
      </c>
      <c r="H57" s="39" t="s">
        <v>1214</v>
      </c>
      <c r="I57" s="38">
        <v>14769</v>
      </c>
      <c r="J57" s="38">
        <v>199377</v>
      </c>
      <c r="K57" s="37" t="s">
        <v>0</v>
      </c>
      <c r="L57" s="37" t="s">
        <v>1208</v>
      </c>
      <c r="M57" s="35" t="s">
        <v>1234</v>
      </c>
      <c r="N57" s="34">
        <f>+VLOOKUP(D57,'CK phản hồi'!$G$2:$X$346,18,0)</f>
        <v>199377</v>
      </c>
      <c r="O57" s="34">
        <f t="shared" si="3"/>
        <v>0</v>
      </c>
    </row>
    <row r="58" spans="2:15" hidden="1" x14ac:dyDescent="0.25">
      <c r="B58" s="36">
        <v>45881</v>
      </c>
      <c r="C58" s="37" t="s">
        <v>1345</v>
      </c>
      <c r="D58" s="37">
        <f t="shared" si="2"/>
        <v>50879</v>
      </c>
      <c r="E58" s="37" t="s">
        <v>1228</v>
      </c>
      <c r="F58" s="37" t="s">
        <v>1346</v>
      </c>
      <c r="G58" s="38">
        <v>230760</v>
      </c>
      <c r="H58" s="39" t="s">
        <v>1214</v>
      </c>
      <c r="I58" s="38">
        <v>18461</v>
      </c>
      <c r="J58" s="38">
        <v>249221</v>
      </c>
      <c r="K58" s="37" t="s">
        <v>0</v>
      </c>
      <c r="L58" s="37" t="s">
        <v>1208</v>
      </c>
      <c r="M58" s="35" t="s">
        <v>1234</v>
      </c>
      <c r="N58" s="34">
        <f>+VLOOKUP(D58,'CK phản hồi'!$G$2:$X$346,18,0)</f>
        <v>249221</v>
      </c>
      <c r="O58" s="34">
        <f t="shared" si="3"/>
        <v>0</v>
      </c>
    </row>
    <row r="59" spans="2:15" hidden="1" x14ac:dyDescent="0.25">
      <c r="B59" s="36">
        <v>45881</v>
      </c>
      <c r="C59" s="37" t="s">
        <v>1347</v>
      </c>
      <c r="D59" s="37">
        <f t="shared" si="2"/>
        <v>50880</v>
      </c>
      <c r="E59" s="37" t="s">
        <v>1228</v>
      </c>
      <c r="F59" s="37" t="s">
        <v>1348</v>
      </c>
      <c r="G59" s="38">
        <v>276912</v>
      </c>
      <c r="H59" s="39" t="s">
        <v>1214</v>
      </c>
      <c r="I59" s="38">
        <v>22153</v>
      </c>
      <c r="J59" s="38">
        <v>299065</v>
      </c>
      <c r="K59" s="37" t="s">
        <v>0</v>
      </c>
      <c r="L59" s="37" t="s">
        <v>1208</v>
      </c>
      <c r="M59" s="35" t="s">
        <v>1234</v>
      </c>
      <c r="N59" s="34">
        <f>+VLOOKUP(D59,'CK phản hồi'!$G$2:$X$346,18,0)</f>
        <v>299065</v>
      </c>
      <c r="O59" s="34">
        <f t="shared" si="3"/>
        <v>0</v>
      </c>
    </row>
    <row r="60" spans="2:15" hidden="1" x14ac:dyDescent="0.25">
      <c r="B60" s="36">
        <v>45881</v>
      </c>
      <c r="C60" s="37" t="s">
        <v>1349</v>
      </c>
      <c r="D60" s="37">
        <f t="shared" si="2"/>
        <v>50881</v>
      </c>
      <c r="E60" s="37" t="s">
        <v>1228</v>
      </c>
      <c r="F60" s="37" t="s">
        <v>1350</v>
      </c>
      <c r="G60" s="38">
        <v>230760</v>
      </c>
      <c r="H60" s="39" t="s">
        <v>1214</v>
      </c>
      <c r="I60" s="38">
        <v>18461</v>
      </c>
      <c r="J60" s="38">
        <v>249221</v>
      </c>
      <c r="K60" s="37" t="s">
        <v>0</v>
      </c>
      <c r="L60" s="37" t="s">
        <v>1208</v>
      </c>
      <c r="M60" s="35" t="s">
        <v>1234</v>
      </c>
      <c r="N60" s="34">
        <f>+VLOOKUP(D60,'CK phản hồi'!$G$2:$X$346,18,0)</f>
        <v>249221</v>
      </c>
      <c r="O60" s="34">
        <f t="shared" si="3"/>
        <v>0</v>
      </c>
    </row>
    <row r="61" spans="2:15" hidden="1" x14ac:dyDescent="0.25">
      <c r="B61" s="36">
        <v>45881</v>
      </c>
      <c r="C61" s="37" t="s">
        <v>1351</v>
      </c>
      <c r="D61" s="37">
        <f t="shared" si="2"/>
        <v>50882</v>
      </c>
      <c r="E61" s="37" t="s">
        <v>1228</v>
      </c>
      <c r="F61" s="37" t="s">
        <v>1352</v>
      </c>
      <c r="G61" s="38">
        <v>230760</v>
      </c>
      <c r="H61" s="39" t="s">
        <v>1214</v>
      </c>
      <c r="I61" s="38">
        <v>18461</v>
      </c>
      <c r="J61" s="38">
        <v>249221</v>
      </c>
      <c r="K61" s="37" t="s">
        <v>0</v>
      </c>
      <c r="L61" s="37" t="s">
        <v>1208</v>
      </c>
      <c r="M61" s="35" t="s">
        <v>1234</v>
      </c>
      <c r="N61" s="34">
        <f>+VLOOKUP(D61,'CK phản hồi'!$G$2:$X$346,18,0)</f>
        <v>249221</v>
      </c>
      <c r="O61" s="34">
        <f t="shared" si="3"/>
        <v>0</v>
      </c>
    </row>
    <row r="62" spans="2:15" hidden="1" x14ac:dyDescent="0.25">
      <c r="B62" s="36">
        <v>45882</v>
      </c>
      <c r="C62" s="37" t="s">
        <v>1353</v>
      </c>
      <c r="D62" s="37">
        <f t="shared" si="2"/>
        <v>50954</v>
      </c>
      <c r="E62" s="37" t="s">
        <v>1228</v>
      </c>
      <c r="F62" s="37" t="s">
        <v>1354</v>
      </c>
      <c r="G62" s="38">
        <v>184608</v>
      </c>
      <c r="H62" s="39" t="s">
        <v>1214</v>
      </c>
      <c r="I62" s="38">
        <v>14769</v>
      </c>
      <c r="J62" s="38">
        <v>199377</v>
      </c>
      <c r="K62" s="37" t="s">
        <v>0</v>
      </c>
      <c r="L62" s="37" t="s">
        <v>1208</v>
      </c>
      <c r="M62" s="35" t="s">
        <v>1234</v>
      </c>
      <c r="N62" s="34">
        <f>+VLOOKUP(D62,'CK phản hồi'!$G$2:$X$346,18,0)</f>
        <v>199377</v>
      </c>
      <c r="O62" s="34">
        <f t="shared" si="3"/>
        <v>0</v>
      </c>
    </row>
    <row r="63" spans="2:15" hidden="1" x14ac:dyDescent="0.25">
      <c r="B63" s="36">
        <v>45882</v>
      </c>
      <c r="C63" s="37" t="s">
        <v>1355</v>
      </c>
      <c r="D63" s="37">
        <f t="shared" si="2"/>
        <v>50955</v>
      </c>
      <c r="E63" s="37" t="s">
        <v>1228</v>
      </c>
      <c r="F63" s="37" t="s">
        <v>1356</v>
      </c>
      <c r="G63" s="38">
        <v>230760</v>
      </c>
      <c r="H63" s="39" t="s">
        <v>1214</v>
      </c>
      <c r="I63" s="38">
        <v>18461</v>
      </c>
      <c r="J63" s="38">
        <v>249221</v>
      </c>
      <c r="K63" s="37" t="s">
        <v>0</v>
      </c>
      <c r="L63" s="37" t="s">
        <v>1208</v>
      </c>
      <c r="M63" s="35" t="s">
        <v>1234</v>
      </c>
      <c r="N63" s="34">
        <f>+VLOOKUP(D63,'CK phản hồi'!$G$2:$X$346,18,0)</f>
        <v>249221</v>
      </c>
      <c r="O63" s="34">
        <f t="shared" si="3"/>
        <v>0</v>
      </c>
    </row>
    <row r="64" spans="2:15" hidden="1" x14ac:dyDescent="0.25">
      <c r="B64" s="36">
        <v>45882</v>
      </c>
      <c r="C64" s="37" t="s">
        <v>1357</v>
      </c>
      <c r="D64" s="37">
        <f t="shared" si="2"/>
        <v>50956</v>
      </c>
      <c r="E64" s="37" t="s">
        <v>1228</v>
      </c>
      <c r="F64" s="37" t="s">
        <v>1358</v>
      </c>
      <c r="G64" s="38">
        <v>184608</v>
      </c>
      <c r="H64" s="39" t="s">
        <v>1214</v>
      </c>
      <c r="I64" s="38">
        <v>14769</v>
      </c>
      <c r="J64" s="38">
        <v>199377</v>
      </c>
      <c r="K64" s="37" t="s">
        <v>0</v>
      </c>
      <c r="L64" s="37" t="s">
        <v>1208</v>
      </c>
      <c r="M64" s="35" t="s">
        <v>1234</v>
      </c>
      <c r="N64" s="34">
        <f>+VLOOKUP(D64,'CK phản hồi'!$G$2:$X$346,18,0)</f>
        <v>199377</v>
      </c>
      <c r="O64" s="34">
        <f t="shared" si="3"/>
        <v>0</v>
      </c>
    </row>
    <row r="65" spans="2:15" hidden="1" x14ac:dyDescent="0.25">
      <c r="B65" s="36">
        <v>45882</v>
      </c>
      <c r="C65" s="37" t="s">
        <v>1359</v>
      </c>
      <c r="D65" s="37">
        <f t="shared" si="2"/>
        <v>50965</v>
      </c>
      <c r="E65" s="37" t="s">
        <v>1228</v>
      </c>
      <c r="F65" s="37" t="s">
        <v>1360</v>
      </c>
      <c r="G65" s="38">
        <v>230760</v>
      </c>
      <c r="H65" s="39" t="s">
        <v>1214</v>
      </c>
      <c r="I65" s="38">
        <v>18461</v>
      </c>
      <c r="J65" s="38">
        <v>249221</v>
      </c>
      <c r="K65" s="37" t="s">
        <v>0</v>
      </c>
      <c r="L65" s="37" t="s">
        <v>1208</v>
      </c>
      <c r="M65" s="35" t="s">
        <v>1234</v>
      </c>
      <c r="N65" s="34">
        <f>+VLOOKUP(D65,'CK phản hồi'!$G$2:$X$346,18,0)</f>
        <v>249221</v>
      </c>
      <c r="O65" s="34">
        <f t="shared" si="3"/>
        <v>0</v>
      </c>
    </row>
    <row r="66" spans="2:15" hidden="1" x14ac:dyDescent="0.25">
      <c r="B66" s="36">
        <v>45882</v>
      </c>
      <c r="C66" s="37" t="s">
        <v>1361</v>
      </c>
      <c r="D66" s="37">
        <f t="shared" si="2"/>
        <v>50966</v>
      </c>
      <c r="E66" s="37" t="s">
        <v>1228</v>
      </c>
      <c r="F66" s="37" t="s">
        <v>1362</v>
      </c>
      <c r="G66" s="38">
        <v>184608</v>
      </c>
      <c r="H66" s="39" t="s">
        <v>1214</v>
      </c>
      <c r="I66" s="38">
        <v>14769</v>
      </c>
      <c r="J66" s="38">
        <v>199377</v>
      </c>
      <c r="K66" s="37" t="s">
        <v>0</v>
      </c>
      <c r="L66" s="37" t="s">
        <v>1208</v>
      </c>
      <c r="M66" s="35" t="s">
        <v>1234</v>
      </c>
      <c r="N66" s="34">
        <f>+VLOOKUP(D66,'CK phản hồi'!$G$2:$X$346,18,0)</f>
        <v>199377</v>
      </c>
      <c r="O66" s="34">
        <f t="shared" si="3"/>
        <v>0</v>
      </c>
    </row>
    <row r="67" spans="2:15" hidden="1" x14ac:dyDescent="0.25">
      <c r="B67" s="36">
        <v>45882</v>
      </c>
      <c r="C67" s="37" t="s">
        <v>1363</v>
      </c>
      <c r="D67" s="37">
        <f t="shared" si="2"/>
        <v>50977</v>
      </c>
      <c r="E67" s="37" t="s">
        <v>1228</v>
      </c>
      <c r="F67" s="37" t="s">
        <v>1364</v>
      </c>
      <c r="G67" s="38">
        <v>184608</v>
      </c>
      <c r="H67" s="39" t="s">
        <v>1214</v>
      </c>
      <c r="I67" s="38">
        <v>14769</v>
      </c>
      <c r="J67" s="38">
        <v>199377</v>
      </c>
      <c r="K67" s="37" t="s">
        <v>0</v>
      </c>
      <c r="L67" s="37" t="s">
        <v>1208</v>
      </c>
      <c r="M67" s="35" t="s">
        <v>1234</v>
      </c>
      <c r="N67" s="34">
        <f>+VLOOKUP(D67,'CK phản hồi'!$G$2:$X$346,18,0)</f>
        <v>199377</v>
      </c>
      <c r="O67" s="34">
        <f t="shared" si="3"/>
        <v>0</v>
      </c>
    </row>
    <row r="68" spans="2:15" hidden="1" x14ac:dyDescent="0.25">
      <c r="B68" s="36">
        <v>45883</v>
      </c>
      <c r="C68" s="37" t="s">
        <v>1365</v>
      </c>
      <c r="D68" s="37">
        <f t="shared" si="2"/>
        <v>51032</v>
      </c>
      <c r="E68" s="37" t="s">
        <v>1228</v>
      </c>
      <c r="F68" s="37" t="s">
        <v>1366</v>
      </c>
      <c r="G68" s="38">
        <v>184608</v>
      </c>
      <c r="H68" s="39" t="s">
        <v>1214</v>
      </c>
      <c r="I68" s="38">
        <v>14769</v>
      </c>
      <c r="J68" s="38">
        <v>199377</v>
      </c>
      <c r="K68" s="37" t="s">
        <v>0</v>
      </c>
      <c r="L68" s="37" t="s">
        <v>1208</v>
      </c>
      <c r="M68" s="35" t="s">
        <v>1234</v>
      </c>
      <c r="N68" s="34">
        <f>+VLOOKUP(D68,'CK phản hồi'!$G$2:$X$346,18,0)</f>
        <v>199377</v>
      </c>
      <c r="O68" s="34">
        <f t="shared" si="3"/>
        <v>0</v>
      </c>
    </row>
    <row r="69" spans="2:15" hidden="1" x14ac:dyDescent="0.25">
      <c r="B69" s="36">
        <v>45883</v>
      </c>
      <c r="C69" s="37" t="s">
        <v>1367</v>
      </c>
      <c r="D69" s="37">
        <f t="shared" si="2"/>
        <v>51033</v>
      </c>
      <c r="E69" s="37" t="s">
        <v>1228</v>
      </c>
      <c r="F69" s="37" t="s">
        <v>1368</v>
      </c>
      <c r="G69" s="38">
        <v>184608</v>
      </c>
      <c r="H69" s="39" t="s">
        <v>1214</v>
      </c>
      <c r="I69" s="38">
        <v>14769</v>
      </c>
      <c r="J69" s="38">
        <v>199377</v>
      </c>
      <c r="K69" s="37" t="s">
        <v>0</v>
      </c>
      <c r="L69" s="37" t="s">
        <v>1208</v>
      </c>
      <c r="M69" s="35" t="s">
        <v>1234</v>
      </c>
      <c r="N69" s="34">
        <f>+VLOOKUP(D69,'CK phản hồi'!$G$2:$X$346,18,0)</f>
        <v>199377</v>
      </c>
      <c r="O69" s="34">
        <f t="shared" si="3"/>
        <v>0</v>
      </c>
    </row>
    <row r="70" spans="2:15" hidden="1" x14ac:dyDescent="0.25">
      <c r="B70" s="36">
        <v>45883</v>
      </c>
      <c r="C70" s="37" t="s">
        <v>1369</v>
      </c>
      <c r="D70" s="37">
        <f t="shared" si="2"/>
        <v>51034</v>
      </c>
      <c r="E70" s="37" t="s">
        <v>1228</v>
      </c>
      <c r="F70" s="37" t="s">
        <v>1370</v>
      </c>
      <c r="G70" s="38">
        <v>230760</v>
      </c>
      <c r="H70" s="39" t="s">
        <v>1214</v>
      </c>
      <c r="I70" s="38">
        <v>18461</v>
      </c>
      <c r="J70" s="38">
        <v>249221</v>
      </c>
      <c r="K70" s="37" t="s">
        <v>0</v>
      </c>
      <c r="L70" s="37" t="s">
        <v>1208</v>
      </c>
      <c r="M70" s="35" t="s">
        <v>1234</v>
      </c>
      <c r="N70" s="34">
        <f>+VLOOKUP(D70,'CK phản hồi'!$G$2:$X$346,18,0)</f>
        <v>249221</v>
      </c>
      <c r="O70" s="34">
        <f t="shared" si="3"/>
        <v>0</v>
      </c>
    </row>
    <row r="71" spans="2:15" hidden="1" x14ac:dyDescent="0.25">
      <c r="B71" s="36">
        <v>45883</v>
      </c>
      <c r="C71" s="37" t="s">
        <v>1371</v>
      </c>
      <c r="D71" s="37">
        <f t="shared" si="2"/>
        <v>51035</v>
      </c>
      <c r="E71" s="37" t="s">
        <v>1228</v>
      </c>
      <c r="F71" s="37" t="s">
        <v>1372</v>
      </c>
      <c r="G71" s="38">
        <v>230760</v>
      </c>
      <c r="H71" s="39" t="s">
        <v>1214</v>
      </c>
      <c r="I71" s="38">
        <v>18461</v>
      </c>
      <c r="J71" s="38">
        <v>249221</v>
      </c>
      <c r="K71" s="37" t="s">
        <v>0</v>
      </c>
      <c r="L71" s="37" t="s">
        <v>1208</v>
      </c>
      <c r="M71" s="35" t="s">
        <v>1234</v>
      </c>
      <c r="N71" s="34">
        <f>+VLOOKUP(D71,'CK phản hồi'!$G$2:$X$346,18,0)</f>
        <v>249221</v>
      </c>
      <c r="O71" s="34">
        <f t="shared" si="3"/>
        <v>0</v>
      </c>
    </row>
    <row r="72" spans="2:15" hidden="1" x14ac:dyDescent="0.25">
      <c r="B72" s="36">
        <v>45883</v>
      </c>
      <c r="C72" s="37" t="s">
        <v>1373</v>
      </c>
      <c r="D72" s="37">
        <f t="shared" si="2"/>
        <v>51454</v>
      </c>
      <c r="E72" s="37" t="s">
        <v>1228</v>
      </c>
      <c r="F72" s="37" t="s">
        <v>1374</v>
      </c>
      <c r="G72" s="38">
        <v>184608</v>
      </c>
      <c r="H72" s="39" t="s">
        <v>1214</v>
      </c>
      <c r="I72" s="38">
        <v>14769</v>
      </c>
      <c r="J72" s="38">
        <v>199377</v>
      </c>
      <c r="K72" s="37" t="s">
        <v>0</v>
      </c>
      <c r="L72" s="37" t="s">
        <v>1208</v>
      </c>
      <c r="M72" s="35" t="s">
        <v>1234</v>
      </c>
      <c r="N72" s="34">
        <f>+VLOOKUP(D72,'CK phản hồi'!$G$2:$X$346,18,0)</f>
        <v>199377</v>
      </c>
      <c r="O72" s="34">
        <f t="shared" si="3"/>
        <v>0</v>
      </c>
    </row>
    <row r="73" spans="2:15" hidden="1" x14ac:dyDescent="0.25">
      <c r="B73" s="36">
        <v>45883</v>
      </c>
      <c r="C73" s="37" t="s">
        <v>1375</v>
      </c>
      <c r="D73" s="37">
        <f t="shared" si="2"/>
        <v>51455</v>
      </c>
      <c r="E73" s="37" t="s">
        <v>1228</v>
      </c>
      <c r="F73" s="37" t="s">
        <v>1376</v>
      </c>
      <c r="G73" s="38">
        <v>184608</v>
      </c>
      <c r="H73" s="39" t="s">
        <v>1214</v>
      </c>
      <c r="I73" s="38">
        <v>14769</v>
      </c>
      <c r="J73" s="38">
        <v>199377</v>
      </c>
      <c r="K73" s="37" t="s">
        <v>0</v>
      </c>
      <c r="L73" s="37" t="s">
        <v>1208</v>
      </c>
      <c r="M73" s="35" t="s">
        <v>1234</v>
      </c>
      <c r="N73" s="34">
        <f>+VLOOKUP(D73,'CK phản hồi'!$G$2:$X$346,18,0)</f>
        <v>199377</v>
      </c>
      <c r="O73" s="34">
        <f t="shared" si="3"/>
        <v>0</v>
      </c>
    </row>
    <row r="74" spans="2:15" hidden="1" x14ac:dyDescent="0.25">
      <c r="B74" s="36">
        <v>45883</v>
      </c>
      <c r="C74" s="37" t="s">
        <v>1377</v>
      </c>
      <c r="D74" s="37">
        <f t="shared" si="2"/>
        <v>51476</v>
      </c>
      <c r="E74" s="37" t="s">
        <v>1228</v>
      </c>
      <c r="F74" s="37" t="s">
        <v>1378</v>
      </c>
      <c r="G74" s="38">
        <v>230760</v>
      </c>
      <c r="H74" s="39" t="s">
        <v>1214</v>
      </c>
      <c r="I74" s="38">
        <v>18461</v>
      </c>
      <c r="J74" s="38">
        <v>249221</v>
      </c>
      <c r="K74" s="37" t="s">
        <v>0</v>
      </c>
      <c r="L74" s="37" t="s">
        <v>1208</v>
      </c>
      <c r="M74" s="35" t="s">
        <v>1234</v>
      </c>
      <c r="N74" s="34">
        <f>+VLOOKUP(D74,'CK phản hồi'!$G$2:$X$346,18,0)</f>
        <v>249221</v>
      </c>
      <c r="O74" s="34">
        <f t="shared" si="3"/>
        <v>0</v>
      </c>
    </row>
    <row r="75" spans="2:15" hidden="1" x14ac:dyDescent="0.25">
      <c r="B75" s="36">
        <v>45883</v>
      </c>
      <c r="C75" s="37" t="s">
        <v>1379</v>
      </c>
      <c r="D75" s="37">
        <f t="shared" si="2"/>
        <v>51487</v>
      </c>
      <c r="E75" s="37" t="s">
        <v>1228</v>
      </c>
      <c r="F75" s="37" t="s">
        <v>1380</v>
      </c>
      <c r="G75" s="38">
        <v>276912</v>
      </c>
      <c r="H75" s="39" t="s">
        <v>1214</v>
      </c>
      <c r="I75" s="38">
        <v>22153</v>
      </c>
      <c r="J75" s="38">
        <v>299065</v>
      </c>
      <c r="K75" s="37" t="s">
        <v>0</v>
      </c>
      <c r="L75" s="37" t="s">
        <v>1208</v>
      </c>
      <c r="M75" s="35" t="s">
        <v>1234</v>
      </c>
      <c r="N75" s="34">
        <f>+VLOOKUP(D75,'CK phản hồi'!$G$2:$X$346,18,0)</f>
        <v>299065</v>
      </c>
      <c r="O75" s="34">
        <f t="shared" si="3"/>
        <v>0</v>
      </c>
    </row>
    <row r="76" spans="2:15" hidden="1" x14ac:dyDescent="0.25">
      <c r="B76" s="36">
        <v>45883</v>
      </c>
      <c r="C76" s="37" t="s">
        <v>1381</v>
      </c>
      <c r="D76" s="37">
        <f t="shared" si="2"/>
        <v>51520</v>
      </c>
      <c r="E76" s="37" t="s">
        <v>1228</v>
      </c>
      <c r="F76" s="37" t="s">
        <v>1382</v>
      </c>
      <c r="G76" s="38">
        <v>184608</v>
      </c>
      <c r="H76" s="39" t="s">
        <v>1214</v>
      </c>
      <c r="I76" s="38">
        <v>14769</v>
      </c>
      <c r="J76" s="38">
        <v>199377</v>
      </c>
      <c r="K76" s="37" t="s">
        <v>0</v>
      </c>
      <c r="L76" s="37" t="s">
        <v>1208</v>
      </c>
      <c r="M76" s="35" t="s">
        <v>1234</v>
      </c>
      <c r="N76" s="34">
        <f>+VLOOKUP(D76,'CK phản hồi'!$G$2:$X$346,18,0)</f>
        <v>199377</v>
      </c>
      <c r="O76" s="34">
        <f t="shared" si="3"/>
        <v>0</v>
      </c>
    </row>
    <row r="77" spans="2:15" hidden="1" x14ac:dyDescent="0.25">
      <c r="B77" s="36">
        <v>45884</v>
      </c>
      <c r="C77" s="37" t="s">
        <v>1383</v>
      </c>
      <c r="D77" s="37">
        <f t="shared" si="2"/>
        <v>51950</v>
      </c>
      <c r="E77" s="37" t="s">
        <v>1228</v>
      </c>
      <c r="F77" s="37" t="s">
        <v>1384</v>
      </c>
      <c r="G77" s="38">
        <v>276912</v>
      </c>
      <c r="H77" s="39" t="s">
        <v>1214</v>
      </c>
      <c r="I77" s="38">
        <v>22153</v>
      </c>
      <c r="J77" s="38">
        <v>299065</v>
      </c>
      <c r="K77" s="37" t="s">
        <v>0</v>
      </c>
      <c r="L77" s="37" t="s">
        <v>1208</v>
      </c>
      <c r="M77" s="35" t="s">
        <v>1234</v>
      </c>
      <c r="N77" s="34">
        <f>+VLOOKUP(D77,'CK phản hồi'!$G$2:$X$346,18,0)</f>
        <v>299065</v>
      </c>
      <c r="O77" s="34">
        <f t="shared" si="3"/>
        <v>0</v>
      </c>
    </row>
    <row r="78" spans="2:15" hidden="1" x14ac:dyDescent="0.25">
      <c r="B78" s="36">
        <v>45884</v>
      </c>
      <c r="C78" s="37" t="s">
        <v>1385</v>
      </c>
      <c r="D78" s="37">
        <f t="shared" si="2"/>
        <v>51964</v>
      </c>
      <c r="E78" s="37" t="s">
        <v>1228</v>
      </c>
      <c r="F78" s="37" t="s">
        <v>1386</v>
      </c>
      <c r="G78" s="38">
        <v>184608</v>
      </c>
      <c r="H78" s="39" t="s">
        <v>1214</v>
      </c>
      <c r="I78" s="38">
        <v>14769</v>
      </c>
      <c r="J78" s="38">
        <v>199377</v>
      </c>
      <c r="K78" s="37" t="s">
        <v>0</v>
      </c>
      <c r="L78" s="37" t="s">
        <v>1208</v>
      </c>
      <c r="M78" s="35" t="s">
        <v>1234</v>
      </c>
      <c r="N78" s="34">
        <f>+VLOOKUP(D78,'CK phản hồi'!$G$2:$X$346,18,0)</f>
        <v>199377</v>
      </c>
      <c r="O78" s="34">
        <f t="shared" si="3"/>
        <v>0</v>
      </c>
    </row>
    <row r="79" spans="2:15" hidden="1" x14ac:dyDescent="0.25">
      <c r="B79" s="36">
        <v>45884</v>
      </c>
      <c r="C79" s="37" t="s">
        <v>1387</v>
      </c>
      <c r="D79" s="37">
        <f t="shared" si="2"/>
        <v>51965</v>
      </c>
      <c r="E79" s="37" t="s">
        <v>1228</v>
      </c>
      <c r="F79" s="37" t="s">
        <v>1388</v>
      </c>
      <c r="G79" s="38">
        <v>184608</v>
      </c>
      <c r="H79" s="39" t="s">
        <v>1214</v>
      </c>
      <c r="I79" s="38">
        <v>14769</v>
      </c>
      <c r="J79" s="38">
        <v>199377</v>
      </c>
      <c r="K79" s="37" t="s">
        <v>0</v>
      </c>
      <c r="L79" s="37" t="s">
        <v>1208</v>
      </c>
      <c r="M79" s="35" t="s">
        <v>1234</v>
      </c>
      <c r="N79" s="34">
        <f>+VLOOKUP(D79,'CK phản hồi'!$G$2:$X$346,18,0)</f>
        <v>199377</v>
      </c>
      <c r="O79" s="34">
        <f t="shared" si="3"/>
        <v>0</v>
      </c>
    </row>
    <row r="80" spans="2:15" hidden="1" x14ac:dyDescent="0.25">
      <c r="B80" s="36">
        <v>45884</v>
      </c>
      <c r="C80" s="37" t="s">
        <v>1389</v>
      </c>
      <c r="D80" s="37">
        <f t="shared" si="2"/>
        <v>51973</v>
      </c>
      <c r="E80" s="37" t="s">
        <v>1228</v>
      </c>
      <c r="F80" s="37" t="s">
        <v>1390</v>
      </c>
      <c r="G80" s="38">
        <v>184608</v>
      </c>
      <c r="H80" s="39" t="s">
        <v>1214</v>
      </c>
      <c r="I80" s="38">
        <v>14769</v>
      </c>
      <c r="J80" s="38">
        <v>199377</v>
      </c>
      <c r="K80" s="37" t="s">
        <v>1209</v>
      </c>
      <c r="L80" s="37" t="s">
        <v>1210</v>
      </c>
      <c r="M80" s="35" t="s">
        <v>1234</v>
      </c>
      <c r="N80" s="34">
        <f>+VLOOKUP(D80,'CK phản hồi'!$G$2:$X$346,18,0)</f>
        <v>199377</v>
      </c>
      <c r="O80" s="34">
        <f t="shared" si="3"/>
        <v>0</v>
      </c>
    </row>
    <row r="81" spans="2:15" hidden="1" x14ac:dyDescent="0.25">
      <c r="B81" s="36">
        <v>45884</v>
      </c>
      <c r="C81" s="37" t="s">
        <v>1391</v>
      </c>
      <c r="D81" s="37">
        <f t="shared" si="2"/>
        <v>51999</v>
      </c>
      <c r="E81" s="37" t="s">
        <v>1228</v>
      </c>
      <c r="F81" s="37" t="s">
        <v>1392</v>
      </c>
      <c r="G81" s="38">
        <v>230760</v>
      </c>
      <c r="H81" s="39" t="s">
        <v>1214</v>
      </c>
      <c r="I81" s="38">
        <v>18461</v>
      </c>
      <c r="J81" s="38">
        <v>249221</v>
      </c>
      <c r="K81" s="37" t="s">
        <v>0</v>
      </c>
      <c r="L81" s="37" t="s">
        <v>1208</v>
      </c>
      <c r="M81" s="35" t="s">
        <v>1234</v>
      </c>
      <c r="N81" s="34">
        <f>+VLOOKUP(D81,'CK phản hồi'!$G$2:$X$346,18,0)</f>
        <v>249221</v>
      </c>
      <c r="O81" s="34">
        <f t="shared" si="3"/>
        <v>0</v>
      </c>
    </row>
    <row r="82" spans="2:15" hidden="1" x14ac:dyDescent="0.25">
      <c r="B82" s="36">
        <v>45885</v>
      </c>
      <c r="C82" s="37" t="s">
        <v>1393</v>
      </c>
      <c r="D82" s="37">
        <f t="shared" si="2"/>
        <v>52351</v>
      </c>
      <c r="E82" s="37" t="s">
        <v>1228</v>
      </c>
      <c r="F82" s="37" t="s">
        <v>1394</v>
      </c>
      <c r="G82" s="38">
        <v>184608</v>
      </c>
      <c r="H82" s="39" t="s">
        <v>1214</v>
      </c>
      <c r="I82" s="38">
        <v>14769</v>
      </c>
      <c r="J82" s="38">
        <v>199377</v>
      </c>
      <c r="K82" s="37" t="s">
        <v>0</v>
      </c>
      <c r="L82" s="37" t="s">
        <v>1208</v>
      </c>
      <c r="M82" s="35" t="s">
        <v>1234</v>
      </c>
      <c r="N82" s="34">
        <f>+VLOOKUP(D82,'CK phản hồi'!$G$2:$X$346,18,0)</f>
        <v>199377</v>
      </c>
      <c r="O82" s="34">
        <f t="shared" si="3"/>
        <v>0</v>
      </c>
    </row>
    <row r="83" spans="2:15" hidden="1" x14ac:dyDescent="0.25">
      <c r="B83" s="36">
        <v>45885</v>
      </c>
      <c r="C83" s="37" t="s">
        <v>1395</v>
      </c>
      <c r="D83" s="37">
        <f t="shared" si="2"/>
        <v>52362</v>
      </c>
      <c r="E83" s="37" t="s">
        <v>1228</v>
      </c>
      <c r="F83" s="37" t="s">
        <v>1396</v>
      </c>
      <c r="G83" s="38">
        <v>207684</v>
      </c>
      <c r="H83" s="39" t="s">
        <v>1214</v>
      </c>
      <c r="I83" s="38">
        <v>16615</v>
      </c>
      <c r="J83" s="38">
        <v>224299</v>
      </c>
      <c r="K83" s="37" t="s">
        <v>0</v>
      </c>
      <c r="L83" s="37" t="s">
        <v>1208</v>
      </c>
      <c r="M83" s="35" t="s">
        <v>1234</v>
      </c>
      <c r="N83" s="34">
        <f>+VLOOKUP(D83,'CK phản hồi'!$G$2:$X$346,18,0)</f>
        <v>224299</v>
      </c>
      <c r="O83" s="34">
        <f t="shared" si="3"/>
        <v>0</v>
      </c>
    </row>
    <row r="84" spans="2:15" hidden="1" x14ac:dyDescent="0.25">
      <c r="B84" s="36">
        <v>45885</v>
      </c>
      <c r="C84" s="37" t="s">
        <v>1397</v>
      </c>
      <c r="D84" s="37">
        <f t="shared" si="2"/>
        <v>52363</v>
      </c>
      <c r="E84" s="37" t="s">
        <v>1228</v>
      </c>
      <c r="F84" s="37" t="s">
        <v>1398</v>
      </c>
      <c r="G84" s="38">
        <v>184608</v>
      </c>
      <c r="H84" s="39" t="s">
        <v>1214</v>
      </c>
      <c r="I84" s="38">
        <v>14769</v>
      </c>
      <c r="J84" s="38">
        <v>199377</v>
      </c>
      <c r="K84" s="37" t="s">
        <v>0</v>
      </c>
      <c r="L84" s="37" t="s">
        <v>1208</v>
      </c>
      <c r="M84" s="35" t="s">
        <v>1234</v>
      </c>
      <c r="N84" s="34">
        <f>+VLOOKUP(D84,'CK phản hồi'!$G$2:$X$346,18,0)</f>
        <v>199377</v>
      </c>
      <c r="O84" s="34">
        <f t="shared" si="3"/>
        <v>0</v>
      </c>
    </row>
    <row r="85" spans="2:15" hidden="1" x14ac:dyDescent="0.25">
      <c r="B85" s="36">
        <v>45885</v>
      </c>
      <c r="C85" s="37" t="s">
        <v>1399</v>
      </c>
      <c r="D85" s="37">
        <f t="shared" si="2"/>
        <v>52366</v>
      </c>
      <c r="E85" s="37" t="s">
        <v>1228</v>
      </c>
      <c r="F85" s="37" t="s">
        <v>1400</v>
      </c>
      <c r="G85" s="38">
        <v>184608</v>
      </c>
      <c r="H85" s="39" t="s">
        <v>1214</v>
      </c>
      <c r="I85" s="38">
        <v>14769</v>
      </c>
      <c r="J85" s="38">
        <v>199377</v>
      </c>
      <c r="K85" s="37" t="s">
        <v>0</v>
      </c>
      <c r="L85" s="37" t="s">
        <v>1208</v>
      </c>
      <c r="M85" s="35" t="s">
        <v>1234</v>
      </c>
      <c r="N85" s="34">
        <f>+VLOOKUP(D85,'CK phản hồi'!$G$2:$X$346,18,0)</f>
        <v>199377</v>
      </c>
      <c r="O85" s="34">
        <f t="shared" si="3"/>
        <v>0</v>
      </c>
    </row>
    <row r="86" spans="2:15" hidden="1" x14ac:dyDescent="0.25">
      <c r="B86" s="36">
        <v>45885</v>
      </c>
      <c r="C86" s="37" t="s">
        <v>1401</v>
      </c>
      <c r="D86" s="37">
        <f t="shared" si="2"/>
        <v>52367</v>
      </c>
      <c r="E86" s="37" t="s">
        <v>1228</v>
      </c>
      <c r="F86" s="37" t="s">
        <v>1402</v>
      </c>
      <c r="G86" s="38">
        <v>184608</v>
      </c>
      <c r="H86" s="39" t="s">
        <v>1214</v>
      </c>
      <c r="I86" s="38">
        <v>14769</v>
      </c>
      <c r="J86" s="38">
        <v>199377</v>
      </c>
      <c r="K86" s="37" t="s">
        <v>0</v>
      </c>
      <c r="L86" s="37" t="s">
        <v>1208</v>
      </c>
      <c r="M86" s="35" t="s">
        <v>1234</v>
      </c>
      <c r="N86" s="34">
        <f>+VLOOKUP(D86,'CK phản hồi'!$G$2:$X$346,18,0)</f>
        <v>199377</v>
      </c>
      <c r="O86" s="34">
        <f t="shared" si="3"/>
        <v>0</v>
      </c>
    </row>
    <row r="87" spans="2:15" hidden="1" x14ac:dyDescent="0.25">
      <c r="B87" s="36">
        <v>45885</v>
      </c>
      <c r="C87" s="37" t="s">
        <v>1403</v>
      </c>
      <c r="D87" s="37">
        <f t="shared" si="2"/>
        <v>52368</v>
      </c>
      <c r="E87" s="37" t="s">
        <v>1228</v>
      </c>
      <c r="F87" s="37" t="s">
        <v>1404</v>
      </c>
      <c r="G87" s="38">
        <v>230760</v>
      </c>
      <c r="H87" s="39" t="s">
        <v>1214</v>
      </c>
      <c r="I87" s="38">
        <v>18461</v>
      </c>
      <c r="J87" s="38">
        <v>249221</v>
      </c>
      <c r="K87" s="37" t="s">
        <v>0</v>
      </c>
      <c r="L87" s="37" t="s">
        <v>1208</v>
      </c>
      <c r="M87" s="35" t="s">
        <v>1234</v>
      </c>
      <c r="N87" s="34">
        <f>+VLOOKUP(D87,'CK phản hồi'!$G$2:$X$346,18,0)</f>
        <v>249221</v>
      </c>
      <c r="O87" s="34">
        <f t="shared" si="3"/>
        <v>0</v>
      </c>
    </row>
    <row r="88" spans="2:15" hidden="1" x14ac:dyDescent="0.25">
      <c r="B88" s="36">
        <v>45885</v>
      </c>
      <c r="C88" s="37" t="s">
        <v>1405</v>
      </c>
      <c r="D88" s="37">
        <f t="shared" si="2"/>
        <v>52369</v>
      </c>
      <c r="E88" s="37" t="s">
        <v>1228</v>
      </c>
      <c r="F88" s="37" t="s">
        <v>1406</v>
      </c>
      <c r="G88" s="38">
        <v>230760</v>
      </c>
      <c r="H88" s="39" t="s">
        <v>1214</v>
      </c>
      <c r="I88" s="38">
        <v>18461</v>
      </c>
      <c r="J88" s="38">
        <v>249221</v>
      </c>
      <c r="K88" s="37" t="s">
        <v>0</v>
      </c>
      <c r="L88" s="37" t="s">
        <v>1208</v>
      </c>
      <c r="M88" s="35" t="s">
        <v>1234</v>
      </c>
      <c r="N88" s="34">
        <f>+VLOOKUP(D88,'CK phản hồi'!$G$2:$X$346,18,0)</f>
        <v>249221</v>
      </c>
      <c r="O88" s="34">
        <f t="shared" si="3"/>
        <v>0</v>
      </c>
    </row>
    <row r="89" spans="2:15" hidden="1" x14ac:dyDescent="0.25">
      <c r="B89" s="36">
        <v>45885</v>
      </c>
      <c r="C89" s="37" t="s">
        <v>1407</v>
      </c>
      <c r="D89" s="37">
        <f t="shared" si="2"/>
        <v>52370</v>
      </c>
      <c r="E89" s="37" t="s">
        <v>1228</v>
      </c>
      <c r="F89" s="37" t="s">
        <v>1408</v>
      </c>
      <c r="G89" s="38">
        <v>230760</v>
      </c>
      <c r="H89" s="39" t="s">
        <v>1214</v>
      </c>
      <c r="I89" s="38">
        <v>18461</v>
      </c>
      <c r="J89" s="38">
        <v>249221</v>
      </c>
      <c r="K89" s="37" t="s">
        <v>0</v>
      </c>
      <c r="L89" s="37" t="s">
        <v>1208</v>
      </c>
      <c r="M89" s="35" t="s">
        <v>1234</v>
      </c>
      <c r="N89" s="34">
        <f>+VLOOKUP(D89,'CK phản hồi'!$G$2:$X$346,18,0)</f>
        <v>249221</v>
      </c>
      <c r="O89" s="34">
        <f t="shared" si="3"/>
        <v>0</v>
      </c>
    </row>
    <row r="90" spans="2:15" hidden="1" x14ac:dyDescent="0.25">
      <c r="B90" s="36">
        <v>45885</v>
      </c>
      <c r="C90" s="37" t="s">
        <v>1409</v>
      </c>
      <c r="D90" s="37">
        <f t="shared" si="2"/>
        <v>52371</v>
      </c>
      <c r="E90" s="37" t="s">
        <v>1228</v>
      </c>
      <c r="F90" s="37" t="s">
        <v>1410</v>
      </c>
      <c r="G90" s="38">
        <v>230760</v>
      </c>
      <c r="H90" s="39" t="s">
        <v>1214</v>
      </c>
      <c r="I90" s="38">
        <v>18461</v>
      </c>
      <c r="J90" s="38">
        <v>249221</v>
      </c>
      <c r="K90" s="37" t="s">
        <v>0</v>
      </c>
      <c r="L90" s="37" t="s">
        <v>1208</v>
      </c>
      <c r="M90" s="35" t="s">
        <v>1234</v>
      </c>
      <c r="N90" s="34">
        <f>+VLOOKUP(D90,'CK phản hồi'!$G$2:$X$346,18,0)</f>
        <v>249221</v>
      </c>
      <c r="O90" s="34">
        <f t="shared" si="3"/>
        <v>0</v>
      </c>
    </row>
    <row r="91" spans="2:15" hidden="1" x14ac:dyDescent="0.25">
      <c r="B91" s="36">
        <v>45888</v>
      </c>
      <c r="C91" s="37" t="s">
        <v>1413</v>
      </c>
      <c r="D91" s="37">
        <f t="shared" si="2"/>
        <v>52473</v>
      </c>
      <c r="E91" s="37" t="s">
        <v>1228</v>
      </c>
      <c r="F91" s="37" t="s">
        <v>1414</v>
      </c>
      <c r="G91" s="38">
        <v>230760</v>
      </c>
      <c r="H91" s="39" t="s">
        <v>1214</v>
      </c>
      <c r="I91" s="38">
        <v>18461</v>
      </c>
      <c r="J91" s="38">
        <v>249221</v>
      </c>
      <c r="K91" s="37" t="s">
        <v>0</v>
      </c>
      <c r="L91" s="37" t="s">
        <v>1208</v>
      </c>
      <c r="M91" s="35" t="s">
        <v>1234</v>
      </c>
      <c r="N91" s="34">
        <f>+VLOOKUP(D91,'CK phản hồi'!$G$2:$X$346,18,0)</f>
        <v>249221</v>
      </c>
      <c r="O91" s="34">
        <f t="shared" si="3"/>
        <v>0</v>
      </c>
    </row>
    <row r="92" spans="2:15" hidden="1" x14ac:dyDescent="0.25">
      <c r="B92" s="36">
        <v>45888</v>
      </c>
      <c r="C92" s="37" t="s">
        <v>1415</v>
      </c>
      <c r="D92" s="37">
        <f t="shared" si="2"/>
        <v>52474</v>
      </c>
      <c r="E92" s="37" t="s">
        <v>1228</v>
      </c>
      <c r="F92" s="37" t="s">
        <v>1416</v>
      </c>
      <c r="G92" s="38">
        <v>230760</v>
      </c>
      <c r="H92" s="39" t="s">
        <v>1214</v>
      </c>
      <c r="I92" s="38">
        <v>18461</v>
      </c>
      <c r="J92" s="38">
        <v>249221</v>
      </c>
      <c r="K92" s="37" t="s">
        <v>0</v>
      </c>
      <c r="L92" s="37" t="s">
        <v>1208</v>
      </c>
      <c r="M92" s="35" t="s">
        <v>1234</v>
      </c>
      <c r="N92" s="34">
        <f>+VLOOKUP(D92,'CK phản hồi'!$G$2:$X$346,18,0)</f>
        <v>249221</v>
      </c>
      <c r="O92" s="34">
        <f t="shared" si="3"/>
        <v>0</v>
      </c>
    </row>
    <row r="93" spans="2:15" hidden="1" x14ac:dyDescent="0.25">
      <c r="B93" s="36">
        <v>45888</v>
      </c>
      <c r="C93" s="37" t="s">
        <v>1417</v>
      </c>
      <c r="D93" s="37">
        <f t="shared" si="2"/>
        <v>52475</v>
      </c>
      <c r="E93" s="37" t="s">
        <v>1228</v>
      </c>
      <c r="F93" s="37" t="s">
        <v>1418</v>
      </c>
      <c r="G93" s="38">
        <v>184608</v>
      </c>
      <c r="H93" s="39" t="s">
        <v>1214</v>
      </c>
      <c r="I93" s="38">
        <v>14769</v>
      </c>
      <c r="J93" s="38">
        <v>199377</v>
      </c>
      <c r="K93" s="37" t="s">
        <v>0</v>
      </c>
      <c r="L93" s="37" t="s">
        <v>1208</v>
      </c>
      <c r="M93" s="35" t="s">
        <v>1234</v>
      </c>
      <c r="N93" s="34">
        <f>+VLOOKUP(D93,'CK phản hồi'!$G$2:$X$346,18,0)</f>
        <v>199377</v>
      </c>
      <c r="O93" s="34">
        <f t="shared" si="3"/>
        <v>0</v>
      </c>
    </row>
    <row r="94" spans="2:15" hidden="1" x14ac:dyDescent="0.25">
      <c r="B94" s="36">
        <v>45888</v>
      </c>
      <c r="C94" s="37" t="s">
        <v>1419</v>
      </c>
      <c r="D94" s="37">
        <f t="shared" ref="D94:D127" si="4">0+C94</f>
        <v>52476</v>
      </c>
      <c r="E94" s="37" t="s">
        <v>1228</v>
      </c>
      <c r="F94" s="37" t="s">
        <v>1420</v>
      </c>
      <c r="G94" s="38">
        <v>1153800</v>
      </c>
      <c r="H94" s="39" t="s">
        <v>1214</v>
      </c>
      <c r="I94" s="38">
        <v>92304</v>
      </c>
      <c r="J94" s="38">
        <v>1246104</v>
      </c>
      <c r="K94" s="37" t="s">
        <v>1225</v>
      </c>
      <c r="L94" s="37" t="s">
        <v>1223</v>
      </c>
      <c r="M94" s="35" t="s">
        <v>1234</v>
      </c>
      <c r="N94" s="34">
        <f>+VLOOKUP(D94,'CK phản hồi'!$G$2:$X$346,18,0)</f>
        <v>1246104</v>
      </c>
      <c r="O94" s="34">
        <f t="shared" si="3"/>
        <v>0</v>
      </c>
    </row>
    <row r="95" spans="2:15" hidden="1" x14ac:dyDescent="0.25">
      <c r="B95" s="36">
        <v>45888</v>
      </c>
      <c r="C95" s="37" t="s">
        <v>1421</v>
      </c>
      <c r="D95" s="37">
        <f t="shared" si="4"/>
        <v>52485</v>
      </c>
      <c r="E95" s="37" t="s">
        <v>1228</v>
      </c>
      <c r="F95" s="37" t="s">
        <v>1422</v>
      </c>
      <c r="G95" s="38">
        <v>230760</v>
      </c>
      <c r="H95" s="39" t="s">
        <v>1214</v>
      </c>
      <c r="I95" s="38">
        <v>18461</v>
      </c>
      <c r="J95" s="38">
        <v>249221</v>
      </c>
      <c r="K95" s="37" t="s">
        <v>0</v>
      </c>
      <c r="L95" s="37" t="s">
        <v>1208</v>
      </c>
      <c r="M95" s="35" t="s">
        <v>1234</v>
      </c>
      <c r="N95" s="34">
        <f>+VLOOKUP(D95,'CK phản hồi'!$G$2:$X$346,18,0)</f>
        <v>249221</v>
      </c>
      <c r="O95" s="34">
        <f t="shared" si="3"/>
        <v>0</v>
      </c>
    </row>
    <row r="96" spans="2:15" hidden="1" x14ac:dyDescent="0.25">
      <c r="B96" s="36">
        <v>45888</v>
      </c>
      <c r="C96" s="37" t="s">
        <v>1423</v>
      </c>
      <c r="D96" s="37">
        <f t="shared" si="4"/>
        <v>52510</v>
      </c>
      <c r="E96" s="37" t="s">
        <v>1228</v>
      </c>
      <c r="F96" s="37" t="s">
        <v>1424</v>
      </c>
      <c r="G96" s="38">
        <v>184608</v>
      </c>
      <c r="H96" s="39" t="s">
        <v>1214</v>
      </c>
      <c r="I96" s="38">
        <v>14769</v>
      </c>
      <c r="J96" s="38">
        <v>199377</v>
      </c>
      <c r="K96" s="37" t="s">
        <v>0</v>
      </c>
      <c r="L96" s="37" t="s">
        <v>1208</v>
      </c>
      <c r="M96" s="35" t="s">
        <v>1234</v>
      </c>
      <c r="N96" s="34">
        <f>+VLOOKUP(D96,'CK phản hồi'!$G$2:$X$346,18,0)</f>
        <v>199377</v>
      </c>
      <c r="O96" s="34">
        <f t="shared" si="3"/>
        <v>0</v>
      </c>
    </row>
    <row r="97" spans="2:15" hidden="1" x14ac:dyDescent="0.25">
      <c r="B97" s="36">
        <v>45888</v>
      </c>
      <c r="C97" s="37" t="s">
        <v>1425</v>
      </c>
      <c r="D97" s="37">
        <f t="shared" si="4"/>
        <v>52512</v>
      </c>
      <c r="E97" s="37" t="s">
        <v>1228</v>
      </c>
      <c r="F97" s="37" t="s">
        <v>1426</v>
      </c>
      <c r="G97" s="38">
        <v>184608</v>
      </c>
      <c r="H97" s="39" t="s">
        <v>1214</v>
      </c>
      <c r="I97" s="38">
        <v>14769</v>
      </c>
      <c r="J97" s="38">
        <v>199377</v>
      </c>
      <c r="K97" s="37" t="s">
        <v>0</v>
      </c>
      <c r="L97" s="37" t="s">
        <v>1208</v>
      </c>
      <c r="M97" s="35" t="s">
        <v>1234</v>
      </c>
      <c r="N97" s="34">
        <f>+VLOOKUP(D97,'CK phản hồi'!$G$2:$X$346,18,0)</f>
        <v>199377</v>
      </c>
      <c r="O97" s="34">
        <f t="shared" si="3"/>
        <v>0</v>
      </c>
    </row>
    <row r="98" spans="2:15" hidden="1" x14ac:dyDescent="0.25">
      <c r="B98" s="36">
        <v>45889</v>
      </c>
      <c r="C98" s="37" t="s">
        <v>1427</v>
      </c>
      <c r="D98" s="37">
        <f t="shared" si="4"/>
        <v>52573</v>
      </c>
      <c r="E98" s="37" t="s">
        <v>1228</v>
      </c>
      <c r="F98" s="37" t="s">
        <v>1428</v>
      </c>
      <c r="G98" s="38">
        <v>230760</v>
      </c>
      <c r="H98" s="39" t="s">
        <v>1214</v>
      </c>
      <c r="I98" s="38">
        <v>18461</v>
      </c>
      <c r="J98" s="38">
        <v>249221</v>
      </c>
      <c r="K98" s="37" t="s">
        <v>0</v>
      </c>
      <c r="L98" s="37" t="s">
        <v>1208</v>
      </c>
      <c r="M98" s="35" t="s">
        <v>1234</v>
      </c>
      <c r="N98" s="34">
        <f>+VLOOKUP(D98,'CK phản hồi'!$G$2:$X$346,18,0)</f>
        <v>249221</v>
      </c>
      <c r="O98" s="34">
        <f t="shared" si="3"/>
        <v>0</v>
      </c>
    </row>
    <row r="99" spans="2:15" hidden="1" x14ac:dyDescent="0.25">
      <c r="B99" s="36">
        <v>45889</v>
      </c>
      <c r="C99" s="37" t="s">
        <v>1429</v>
      </c>
      <c r="D99" s="37">
        <f t="shared" si="4"/>
        <v>52582</v>
      </c>
      <c r="E99" s="37" t="s">
        <v>1228</v>
      </c>
      <c r="F99" s="37" t="s">
        <v>1430</v>
      </c>
      <c r="G99" s="38">
        <v>346140</v>
      </c>
      <c r="H99" s="39" t="s">
        <v>1214</v>
      </c>
      <c r="I99" s="38">
        <v>27691</v>
      </c>
      <c r="J99" s="38">
        <v>373831</v>
      </c>
      <c r="K99" s="37" t="s">
        <v>0</v>
      </c>
      <c r="L99" s="37" t="s">
        <v>1208</v>
      </c>
      <c r="M99" s="35" t="s">
        <v>1234</v>
      </c>
      <c r="N99" s="34">
        <f>+VLOOKUP(D99,'CK phản hồi'!$G$2:$X$346,18,0)</f>
        <v>373831</v>
      </c>
      <c r="O99" s="34">
        <f t="shared" si="3"/>
        <v>0</v>
      </c>
    </row>
    <row r="100" spans="2:15" hidden="1" x14ac:dyDescent="0.25">
      <c r="B100" s="36">
        <v>45889</v>
      </c>
      <c r="C100" s="37" t="s">
        <v>1431</v>
      </c>
      <c r="D100" s="37">
        <f t="shared" si="4"/>
        <v>52590</v>
      </c>
      <c r="E100" s="37" t="s">
        <v>1228</v>
      </c>
      <c r="F100" s="37" t="s">
        <v>1432</v>
      </c>
      <c r="G100" s="38">
        <v>184608</v>
      </c>
      <c r="H100" s="39" t="s">
        <v>1214</v>
      </c>
      <c r="I100" s="38">
        <v>14769</v>
      </c>
      <c r="J100" s="38">
        <v>199377</v>
      </c>
      <c r="K100" s="37" t="s">
        <v>0</v>
      </c>
      <c r="L100" s="37" t="s">
        <v>1208</v>
      </c>
      <c r="M100" s="35" t="s">
        <v>1234</v>
      </c>
      <c r="N100" s="34">
        <f>+VLOOKUP(D100,'CK phản hồi'!$G$2:$X$346,18,0)</f>
        <v>199377</v>
      </c>
      <c r="O100" s="34">
        <f t="shared" si="3"/>
        <v>0</v>
      </c>
    </row>
    <row r="101" spans="2:15" hidden="1" x14ac:dyDescent="0.25">
      <c r="B101" s="36">
        <v>45890</v>
      </c>
      <c r="C101" s="37" t="s">
        <v>1433</v>
      </c>
      <c r="D101" s="37">
        <f t="shared" si="4"/>
        <v>52677</v>
      </c>
      <c r="E101" s="37" t="s">
        <v>1228</v>
      </c>
      <c r="F101" s="37" t="s">
        <v>1434</v>
      </c>
      <c r="G101" s="38">
        <v>184608</v>
      </c>
      <c r="H101" s="39" t="s">
        <v>1214</v>
      </c>
      <c r="I101" s="38">
        <v>14769</v>
      </c>
      <c r="J101" s="38">
        <v>199377</v>
      </c>
      <c r="K101" s="37" t="s">
        <v>0</v>
      </c>
      <c r="L101" s="37" t="s">
        <v>1208</v>
      </c>
      <c r="M101" s="35" t="s">
        <v>1234</v>
      </c>
      <c r="N101" s="34">
        <f>+VLOOKUP(D101,'CK phản hồi'!$G$2:$X$346,18,0)</f>
        <v>199377</v>
      </c>
      <c r="O101" s="34">
        <f t="shared" si="3"/>
        <v>0</v>
      </c>
    </row>
    <row r="102" spans="2:15" hidden="1" x14ac:dyDescent="0.25">
      <c r="B102" s="36">
        <v>45890</v>
      </c>
      <c r="C102" s="37" t="s">
        <v>1435</v>
      </c>
      <c r="D102" s="37">
        <f t="shared" si="4"/>
        <v>52678</v>
      </c>
      <c r="E102" s="37" t="s">
        <v>1228</v>
      </c>
      <c r="F102" s="37" t="s">
        <v>1436</v>
      </c>
      <c r="G102" s="38">
        <v>184608</v>
      </c>
      <c r="H102" s="39" t="s">
        <v>1214</v>
      </c>
      <c r="I102" s="38">
        <v>14769</v>
      </c>
      <c r="J102" s="38">
        <v>199377</v>
      </c>
      <c r="K102" s="37" t="s">
        <v>0</v>
      </c>
      <c r="L102" s="37" t="s">
        <v>1208</v>
      </c>
      <c r="M102" s="35" t="s">
        <v>1234</v>
      </c>
      <c r="N102" s="34">
        <f>+VLOOKUP(D102,'CK phản hồi'!$G$2:$X$346,18,0)</f>
        <v>199377</v>
      </c>
      <c r="O102" s="34">
        <f t="shared" si="3"/>
        <v>0</v>
      </c>
    </row>
    <row r="103" spans="2:15" hidden="1" x14ac:dyDescent="0.25">
      <c r="B103" s="36">
        <v>45890</v>
      </c>
      <c r="C103" s="37" t="s">
        <v>1437</v>
      </c>
      <c r="D103" s="37">
        <f t="shared" si="4"/>
        <v>52689</v>
      </c>
      <c r="E103" s="37" t="s">
        <v>1228</v>
      </c>
      <c r="F103" s="37" t="s">
        <v>1438</v>
      </c>
      <c r="G103" s="38">
        <v>184608</v>
      </c>
      <c r="H103" s="39" t="s">
        <v>1214</v>
      </c>
      <c r="I103" s="38">
        <v>14769</v>
      </c>
      <c r="J103" s="38">
        <v>199377</v>
      </c>
      <c r="K103" s="37" t="s">
        <v>0</v>
      </c>
      <c r="L103" s="37" t="s">
        <v>1208</v>
      </c>
      <c r="M103" s="35" t="s">
        <v>1234</v>
      </c>
      <c r="N103" s="34">
        <f>+VLOOKUP(D103,'CK phản hồi'!$G$2:$X$346,18,0)</f>
        <v>199377</v>
      </c>
      <c r="O103" s="34">
        <f t="shared" si="3"/>
        <v>0</v>
      </c>
    </row>
    <row r="104" spans="2:15" hidden="1" x14ac:dyDescent="0.25">
      <c r="B104" s="36">
        <v>45890</v>
      </c>
      <c r="C104" s="37" t="s">
        <v>1439</v>
      </c>
      <c r="D104" s="37">
        <f t="shared" si="4"/>
        <v>52844</v>
      </c>
      <c r="E104" s="37" t="s">
        <v>1228</v>
      </c>
      <c r="F104" s="37" t="s">
        <v>1440</v>
      </c>
      <c r="G104" s="38">
        <v>230760</v>
      </c>
      <c r="H104" s="39" t="s">
        <v>1214</v>
      </c>
      <c r="I104" s="38">
        <v>18461</v>
      </c>
      <c r="J104" s="38">
        <v>249221</v>
      </c>
      <c r="K104" s="37" t="s">
        <v>0</v>
      </c>
      <c r="L104" s="37" t="s">
        <v>1208</v>
      </c>
      <c r="M104" s="35" t="s">
        <v>1234</v>
      </c>
      <c r="N104" s="34">
        <f>+VLOOKUP(D104,'CK phản hồi'!$G$2:$X$346,18,0)</f>
        <v>249221</v>
      </c>
      <c r="O104" s="34">
        <f t="shared" si="3"/>
        <v>0</v>
      </c>
    </row>
    <row r="105" spans="2:15" hidden="1" x14ac:dyDescent="0.25">
      <c r="B105" s="36">
        <v>45890</v>
      </c>
      <c r="C105" s="37" t="s">
        <v>1441</v>
      </c>
      <c r="D105" s="37">
        <f t="shared" si="4"/>
        <v>52845</v>
      </c>
      <c r="E105" s="37" t="s">
        <v>1228</v>
      </c>
      <c r="F105" s="37" t="s">
        <v>1442</v>
      </c>
      <c r="G105" s="38">
        <v>230760</v>
      </c>
      <c r="H105" s="39" t="s">
        <v>1214</v>
      </c>
      <c r="I105" s="38">
        <v>18461</v>
      </c>
      <c r="J105" s="38">
        <v>249221</v>
      </c>
      <c r="K105" s="37" t="s">
        <v>0</v>
      </c>
      <c r="L105" s="37" t="s">
        <v>1208</v>
      </c>
      <c r="M105" s="35" t="s">
        <v>1234</v>
      </c>
      <c r="N105" s="34">
        <f>+VLOOKUP(D105,'CK phản hồi'!$G$2:$X$346,18,0)</f>
        <v>249221</v>
      </c>
      <c r="O105" s="34">
        <f t="shared" ref="O105:O138" si="5">+N105-J105</f>
        <v>0</v>
      </c>
    </row>
    <row r="106" spans="2:15" hidden="1" x14ac:dyDescent="0.25">
      <c r="B106" s="36">
        <v>45890</v>
      </c>
      <c r="C106" s="37" t="s">
        <v>1443</v>
      </c>
      <c r="D106" s="37">
        <f t="shared" si="4"/>
        <v>52867</v>
      </c>
      <c r="E106" s="37" t="s">
        <v>1228</v>
      </c>
      <c r="F106" s="37" t="s">
        <v>1444</v>
      </c>
      <c r="G106" s="38">
        <v>184608</v>
      </c>
      <c r="H106" s="39" t="s">
        <v>1214</v>
      </c>
      <c r="I106" s="38">
        <v>14769</v>
      </c>
      <c r="J106" s="38">
        <v>199377</v>
      </c>
      <c r="K106" s="37" t="s">
        <v>0</v>
      </c>
      <c r="L106" s="37" t="s">
        <v>1208</v>
      </c>
      <c r="M106" s="35" t="s">
        <v>1234</v>
      </c>
      <c r="N106" s="34">
        <f>+VLOOKUP(D106,'CK phản hồi'!$G$2:$X$346,18,0)</f>
        <v>199377</v>
      </c>
      <c r="O106" s="34">
        <f t="shared" si="5"/>
        <v>0</v>
      </c>
    </row>
    <row r="107" spans="2:15" hidden="1" x14ac:dyDescent="0.25">
      <c r="B107" s="36">
        <v>45890</v>
      </c>
      <c r="C107" s="37" t="s">
        <v>1445</v>
      </c>
      <c r="D107" s="37">
        <f t="shared" si="4"/>
        <v>52936</v>
      </c>
      <c r="E107" s="37" t="s">
        <v>1228</v>
      </c>
      <c r="F107" s="37" t="s">
        <v>1446</v>
      </c>
      <c r="G107" s="38">
        <v>184608</v>
      </c>
      <c r="H107" s="39" t="s">
        <v>1214</v>
      </c>
      <c r="I107" s="38">
        <v>14769</v>
      </c>
      <c r="J107" s="38">
        <v>199377</v>
      </c>
      <c r="K107" s="37" t="s">
        <v>0</v>
      </c>
      <c r="L107" s="37" t="s">
        <v>1208</v>
      </c>
      <c r="M107" s="35" t="s">
        <v>1234</v>
      </c>
      <c r="N107" s="34">
        <f>+VLOOKUP(D107,'CK phản hồi'!$G$2:$X$346,18,0)</f>
        <v>199377</v>
      </c>
      <c r="O107" s="34">
        <f t="shared" si="5"/>
        <v>0</v>
      </c>
    </row>
    <row r="108" spans="2:15" hidden="1" x14ac:dyDescent="0.25">
      <c r="B108" s="36">
        <v>45890</v>
      </c>
      <c r="C108" s="37" t="s">
        <v>1447</v>
      </c>
      <c r="D108" s="37">
        <f t="shared" si="4"/>
        <v>52937</v>
      </c>
      <c r="E108" s="37" t="s">
        <v>1228</v>
      </c>
      <c r="F108" s="37" t="s">
        <v>1448</v>
      </c>
      <c r="G108" s="38">
        <v>230760</v>
      </c>
      <c r="H108" s="39" t="s">
        <v>1214</v>
      </c>
      <c r="I108" s="38">
        <v>18461</v>
      </c>
      <c r="J108" s="38">
        <v>249221</v>
      </c>
      <c r="K108" s="37" t="s">
        <v>0</v>
      </c>
      <c r="L108" s="37" t="s">
        <v>1208</v>
      </c>
      <c r="M108" s="35" t="s">
        <v>1234</v>
      </c>
      <c r="N108" s="34">
        <f>+VLOOKUP(D108,'CK phản hồi'!$G$2:$X$346,18,0)</f>
        <v>249221</v>
      </c>
      <c r="O108" s="34">
        <f t="shared" si="5"/>
        <v>0</v>
      </c>
    </row>
    <row r="109" spans="2:15" hidden="1" x14ac:dyDescent="0.25">
      <c r="B109" s="36">
        <v>45891</v>
      </c>
      <c r="C109" s="37" t="s">
        <v>1449</v>
      </c>
      <c r="D109" s="37">
        <f t="shared" si="4"/>
        <v>53728</v>
      </c>
      <c r="E109" s="37" t="s">
        <v>1228</v>
      </c>
      <c r="F109" s="37" t="s">
        <v>1450</v>
      </c>
      <c r="G109" s="38">
        <v>230760</v>
      </c>
      <c r="H109" s="39" t="s">
        <v>1214</v>
      </c>
      <c r="I109" s="38">
        <v>18461</v>
      </c>
      <c r="J109" s="38">
        <v>249221</v>
      </c>
      <c r="K109" s="37" t="s">
        <v>0</v>
      </c>
      <c r="L109" s="37" t="s">
        <v>1208</v>
      </c>
      <c r="M109" s="35" t="s">
        <v>1234</v>
      </c>
      <c r="N109" s="34">
        <f>+VLOOKUP(D109,'CK phản hồi'!$G$2:$X$346,18,0)</f>
        <v>249221</v>
      </c>
      <c r="O109" s="34">
        <f t="shared" si="5"/>
        <v>0</v>
      </c>
    </row>
    <row r="110" spans="2:15" hidden="1" x14ac:dyDescent="0.25">
      <c r="B110" s="36">
        <v>45891</v>
      </c>
      <c r="C110" s="37" t="s">
        <v>1451</v>
      </c>
      <c r="D110" s="37">
        <f t="shared" si="4"/>
        <v>53762</v>
      </c>
      <c r="E110" s="37" t="s">
        <v>1228</v>
      </c>
      <c r="F110" s="37" t="s">
        <v>1452</v>
      </c>
      <c r="G110" s="38">
        <v>184608</v>
      </c>
      <c r="H110" s="39" t="s">
        <v>1214</v>
      </c>
      <c r="I110" s="38">
        <v>14769</v>
      </c>
      <c r="J110" s="38">
        <v>199377</v>
      </c>
      <c r="K110" s="37" t="s">
        <v>0</v>
      </c>
      <c r="L110" s="37" t="s">
        <v>1208</v>
      </c>
      <c r="M110" s="35" t="s">
        <v>1234</v>
      </c>
      <c r="N110" s="34">
        <f>+VLOOKUP(D110,'CK phản hồi'!$G$2:$X$346,18,0)</f>
        <v>199377</v>
      </c>
      <c r="O110" s="34">
        <f t="shared" si="5"/>
        <v>0</v>
      </c>
    </row>
    <row r="111" spans="2:15" hidden="1" x14ac:dyDescent="0.25">
      <c r="B111" s="36">
        <v>45892</v>
      </c>
      <c r="C111" s="37" t="s">
        <v>1453</v>
      </c>
      <c r="D111" s="37">
        <f t="shared" si="4"/>
        <v>54186</v>
      </c>
      <c r="E111" s="37" t="s">
        <v>1228</v>
      </c>
      <c r="F111" s="37" t="s">
        <v>1454</v>
      </c>
      <c r="G111" s="38">
        <v>230760</v>
      </c>
      <c r="H111" s="39" t="s">
        <v>1214</v>
      </c>
      <c r="I111" s="38">
        <v>18461</v>
      </c>
      <c r="J111" s="38">
        <v>249221</v>
      </c>
      <c r="K111" s="37" t="s">
        <v>0</v>
      </c>
      <c r="L111" s="37" t="s">
        <v>1208</v>
      </c>
      <c r="M111" s="35" t="s">
        <v>1234</v>
      </c>
      <c r="N111" s="34">
        <f>+VLOOKUP(D111,'CK phản hồi'!$G$2:$X$346,18,0)</f>
        <v>249221</v>
      </c>
      <c r="O111" s="34">
        <f t="shared" si="5"/>
        <v>0</v>
      </c>
    </row>
    <row r="112" spans="2:15" hidden="1" x14ac:dyDescent="0.25">
      <c r="B112" s="36">
        <v>45892</v>
      </c>
      <c r="C112" s="37" t="s">
        <v>1455</v>
      </c>
      <c r="D112" s="37">
        <f t="shared" si="4"/>
        <v>54189</v>
      </c>
      <c r="E112" s="37" t="s">
        <v>1228</v>
      </c>
      <c r="F112" s="37" t="s">
        <v>1456</v>
      </c>
      <c r="G112" s="38">
        <v>184608</v>
      </c>
      <c r="H112" s="39" t="s">
        <v>1214</v>
      </c>
      <c r="I112" s="38">
        <v>14769</v>
      </c>
      <c r="J112" s="38">
        <v>199377</v>
      </c>
      <c r="K112" s="37" t="s">
        <v>0</v>
      </c>
      <c r="L112" s="37" t="s">
        <v>1208</v>
      </c>
      <c r="M112" s="35" t="s">
        <v>1234</v>
      </c>
      <c r="N112" s="34">
        <f>+VLOOKUP(D112,'CK phản hồi'!$G$2:$X$346,18,0)</f>
        <v>199377</v>
      </c>
      <c r="O112" s="34">
        <f t="shared" si="5"/>
        <v>0</v>
      </c>
    </row>
    <row r="113" spans="2:15" hidden="1" x14ac:dyDescent="0.25">
      <c r="B113" s="36">
        <v>45892</v>
      </c>
      <c r="C113" s="37" t="s">
        <v>1457</v>
      </c>
      <c r="D113" s="37">
        <f t="shared" si="4"/>
        <v>54190</v>
      </c>
      <c r="E113" s="37" t="s">
        <v>1228</v>
      </c>
      <c r="F113" s="37" t="s">
        <v>1458</v>
      </c>
      <c r="G113" s="38">
        <v>230760</v>
      </c>
      <c r="H113" s="39" t="s">
        <v>1214</v>
      </c>
      <c r="I113" s="38">
        <v>18461</v>
      </c>
      <c r="J113" s="38">
        <v>249221</v>
      </c>
      <c r="K113" s="37" t="s">
        <v>0</v>
      </c>
      <c r="L113" s="37" t="s">
        <v>1208</v>
      </c>
      <c r="M113" s="35" t="s">
        <v>1234</v>
      </c>
      <c r="N113" s="34">
        <f>+VLOOKUP(D113,'CK phản hồi'!$G$2:$X$346,18,0)</f>
        <v>249221</v>
      </c>
      <c r="O113" s="34">
        <f t="shared" si="5"/>
        <v>0</v>
      </c>
    </row>
    <row r="114" spans="2:15" hidden="1" x14ac:dyDescent="0.25">
      <c r="B114" s="36">
        <v>45892</v>
      </c>
      <c r="C114" s="37" t="s">
        <v>1459</v>
      </c>
      <c r="D114" s="37">
        <f t="shared" si="4"/>
        <v>54202</v>
      </c>
      <c r="E114" s="37" t="s">
        <v>1228</v>
      </c>
      <c r="F114" s="37" t="s">
        <v>1460</v>
      </c>
      <c r="G114" s="38">
        <v>230760</v>
      </c>
      <c r="H114" s="39" t="s">
        <v>1214</v>
      </c>
      <c r="I114" s="38">
        <v>18461</v>
      </c>
      <c r="J114" s="38">
        <v>249221</v>
      </c>
      <c r="K114" s="37" t="s">
        <v>0</v>
      </c>
      <c r="L114" s="37" t="s">
        <v>1208</v>
      </c>
      <c r="M114" s="35" t="s">
        <v>1234</v>
      </c>
      <c r="N114" s="34">
        <f>+VLOOKUP(D114,'CK phản hồi'!$G$2:$X$346,18,0)</f>
        <v>249221</v>
      </c>
      <c r="O114" s="34">
        <f t="shared" si="5"/>
        <v>0</v>
      </c>
    </row>
    <row r="115" spans="2:15" hidden="1" x14ac:dyDescent="0.25">
      <c r="B115" s="36">
        <v>45892</v>
      </c>
      <c r="C115" s="37" t="s">
        <v>1461</v>
      </c>
      <c r="D115" s="37">
        <f t="shared" si="4"/>
        <v>54203</v>
      </c>
      <c r="E115" s="37" t="s">
        <v>1228</v>
      </c>
      <c r="F115" s="37" t="s">
        <v>1462</v>
      </c>
      <c r="G115" s="38">
        <v>230760</v>
      </c>
      <c r="H115" s="39" t="s">
        <v>1214</v>
      </c>
      <c r="I115" s="38">
        <v>18461</v>
      </c>
      <c r="J115" s="38">
        <v>249221</v>
      </c>
      <c r="K115" s="37" t="s">
        <v>0</v>
      </c>
      <c r="L115" s="37" t="s">
        <v>1208</v>
      </c>
      <c r="M115" s="35" t="s">
        <v>1234</v>
      </c>
      <c r="N115" s="34">
        <f>+VLOOKUP(D115,'CK phản hồi'!$G$2:$X$346,18,0)</f>
        <v>249221</v>
      </c>
      <c r="O115" s="34">
        <f t="shared" si="5"/>
        <v>0</v>
      </c>
    </row>
    <row r="116" spans="2:15" hidden="1" x14ac:dyDescent="0.25">
      <c r="B116" s="36">
        <v>45895</v>
      </c>
      <c r="C116" s="37" t="s">
        <v>1463</v>
      </c>
      <c r="D116" s="37">
        <f t="shared" si="4"/>
        <v>54356</v>
      </c>
      <c r="E116" s="37" t="s">
        <v>1228</v>
      </c>
      <c r="F116" s="37" t="s">
        <v>1464</v>
      </c>
      <c r="G116" s="38">
        <v>276912</v>
      </c>
      <c r="H116" s="39" t="s">
        <v>1214</v>
      </c>
      <c r="I116" s="38">
        <v>22153</v>
      </c>
      <c r="J116" s="38">
        <v>299065</v>
      </c>
      <c r="K116" s="37" t="s">
        <v>0</v>
      </c>
      <c r="L116" s="37" t="s">
        <v>1208</v>
      </c>
      <c r="M116" s="35" t="s">
        <v>1234</v>
      </c>
      <c r="N116" s="34">
        <f>+VLOOKUP(D116,'CK phản hồi'!$G$2:$X$346,18,0)</f>
        <v>299065</v>
      </c>
      <c r="O116" s="34">
        <f t="shared" si="5"/>
        <v>0</v>
      </c>
    </row>
    <row r="117" spans="2:15" hidden="1" x14ac:dyDescent="0.25">
      <c r="B117" s="36">
        <v>45895</v>
      </c>
      <c r="C117" s="37" t="s">
        <v>1465</v>
      </c>
      <c r="D117" s="37">
        <f t="shared" si="4"/>
        <v>54357</v>
      </c>
      <c r="E117" s="37" t="s">
        <v>1228</v>
      </c>
      <c r="F117" s="37" t="s">
        <v>1466</v>
      </c>
      <c r="G117" s="38">
        <v>184608</v>
      </c>
      <c r="H117" s="39" t="s">
        <v>1214</v>
      </c>
      <c r="I117" s="38">
        <v>14769</v>
      </c>
      <c r="J117" s="38">
        <v>199377</v>
      </c>
      <c r="K117" s="37" t="s">
        <v>0</v>
      </c>
      <c r="L117" s="37" t="s">
        <v>1208</v>
      </c>
      <c r="M117" s="35" t="s">
        <v>1234</v>
      </c>
      <c r="N117" s="34">
        <f>+VLOOKUP(D117,'CK phản hồi'!$G$2:$X$346,18,0)</f>
        <v>199377</v>
      </c>
      <c r="O117" s="34">
        <f t="shared" si="5"/>
        <v>0</v>
      </c>
    </row>
    <row r="118" spans="2:15" hidden="1" x14ac:dyDescent="0.25">
      <c r="B118" s="36">
        <v>45895</v>
      </c>
      <c r="C118" s="37" t="s">
        <v>1467</v>
      </c>
      <c r="D118" s="37">
        <f t="shared" si="4"/>
        <v>54358</v>
      </c>
      <c r="E118" s="37" t="s">
        <v>1228</v>
      </c>
      <c r="F118" s="37" t="s">
        <v>1468</v>
      </c>
      <c r="G118" s="38">
        <v>230760</v>
      </c>
      <c r="H118" s="39" t="s">
        <v>1214</v>
      </c>
      <c r="I118" s="38">
        <v>18461</v>
      </c>
      <c r="J118" s="38">
        <v>249221</v>
      </c>
      <c r="K118" s="37" t="s">
        <v>0</v>
      </c>
      <c r="L118" s="37" t="s">
        <v>1208</v>
      </c>
      <c r="M118" s="35" t="s">
        <v>1234</v>
      </c>
      <c r="N118" s="34">
        <f>+VLOOKUP(D118,'CK phản hồi'!$G$2:$X$346,18,0)</f>
        <v>249221</v>
      </c>
      <c r="O118" s="34">
        <f t="shared" si="5"/>
        <v>0</v>
      </c>
    </row>
    <row r="119" spans="2:15" hidden="1" x14ac:dyDescent="0.25">
      <c r="B119" s="36">
        <v>45895</v>
      </c>
      <c r="C119" s="37" t="s">
        <v>1469</v>
      </c>
      <c r="D119" s="37">
        <f t="shared" si="4"/>
        <v>54359</v>
      </c>
      <c r="E119" s="37" t="s">
        <v>1228</v>
      </c>
      <c r="F119" s="37" t="s">
        <v>1470</v>
      </c>
      <c r="G119" s="38">
        <v>184608</v>
      </c>
      <c r="H119" s="39" t="s">
        <v>1214</v>
      </c>
      <c r="I119" s="38">
        <v>14769</v>
      </c>
      <c r="J119" s="38">
        <v>199377</v>
      </c>
      <c r="K119" s="37" t="s">
        <v>0</v>
      </c>
      <c r="L119" s="37" t="s">
        <v>1208</v>
      </c>
      <c r="M119" s="35" t="s">
        <v>1234</v>
      </c>
      <c r="N119" s="34">
        <f>+VLOOKUP(D119,'CK phản hồi'!$G$2:$X$346,18,0)</f>
        <v>199377</v>
      </c>
      <c r="O119" s="34">
        <f t="shared" si="5"/>
        <v>0</v>
      </c>
    </row>
    <row r="120" spans="2:15" hidden="1" x14ac:dyDescent="0.25">
      <c r="B120" s="36">
        <v>45895</v>
      </c>
      <c r="C120" s="37" t="s">
        <v>1471</v>
      </c>
      <c r="D120" s="37">
        <f t="shared" si="4"/>
        <v>54360</v>
      </c>
      <c r="E120" s="37" t="s">
        <v>1228</v>
      </c>
      <c r="F120" s="37" t="s">
        <v>1472</v>
      </c>
      <c r="G120" s="38">
        <v>184608</v>
      </c>
      <c r="H120" s="39" t="s">
        <v>1214</v>
      </c>
      <c r="I120" s="38">
        <v>14769</v>
      </c>
      <c r="J120" s="38">
        <v>199377</v>
      </c>
      <c r="K120" s="37" t="s">
        <v>0</v>
      </c>
      <c r="L120" s="37" t="s">
        <v>1208</v>
      </c>
      <c r="M120" s="35" t="s">
        <v>1234</v>
      </c>
      <c r="N120" s="34">
        <f>+VLOOKUP(D120,'CK phản hồi'!$G$2:$X$346,18,0)</f>
        <v>199377</v>
      </c>
      <c r="O120" s="34">
        <f t="shared" si="5"/>
        <v>0</v>
      </c>
    </row>
    <row r="121" spans="2:15" hidden="1" x14ac:dyDescent="0.25">
      <c r="B121" s="36">
        <v>45895</v>
      </c>
      <c r="C121" s="37" t="s">
        <v>1473</v>
      </c>
      <c r="D121" s="37">
        <f t="shared" si="4"/>
        <v>54387</v>
      </c>
      <c r="E121" s="37" t="s">
        <v>1228</v>
      </c>
      <c r="F121" s="37" t="s">
        <v>1474</v>
      </c>
      <c r="G121" s="38">
        <v>184608</v>
      </c>
      <c r="H121" s="39" t="s">
        <v>1214</v>
      </c>
      <c r="I121" s="38">
        <v>14769</v>
      </c>
      <c r="J121" s="38">
        <v>199377</v>
      </c>
      <c r="K121" s="37" t="s">
        <v>0</v>
      </c>
      <c r="L121" s="37" t="s">
        <v>1208</v>
      </c>
      <c r="M121" s="35" t="s">
        <v>1234</v>
      </c>
      <c r="N121" s="34">
        <f>+VLOOKUP(D121,'CK phản hồi'!$G$2:$X$346,18,0)</f>
        <v>199377</v>
      </c>
      <c r="O121" s="34">
        <f t="shared" si="5"/>
        <v>0</v>
      </c>
    </row>
    <row r="122" spans="2:15" hidden="1" x14ac:dyDescent="0.25">
      <c r="B122" s="36">
        <v>45895</v>
      </c>
      <c r="C122" s="37" t="s">
        <v>1475</v>
      </c>
      <c r="D122" s="37">
        <f t="shared" si="4"/>
        <v>54403</v>
      </c>
      <c r="E122" s="37" t="s">
        <v>1228</v>
      </c>
      <c r="F122" s="37" t="s">
        <v>1476</v>
      </c>
      <c r="G122" s="38">
        <v>230760</v>
      </c>
      <c r="H122" s="39" t="s">
        <v>1214</v>
      </c>
      <c r="I122" s="38">
        <v>18461</v>
      </c>
      <c r="J122" s="38">
        <v>249221</v>
      </c>
      <c r="K122" s="37" t="s">
        <v>0</v>
      </c>
      <c r="L122" s="37" t="s">
        <v>1208</v>
      </c>
      <c r="M122" s="35" t="s">
        <v>1234</v>
      </c>
      <c r="N122" s="34">
        <f>+VLOOKUP(D122,'CK phản hồi'!$G$2:$X$346,18,0)</f>
        <v>249221</v>
      </c>
      <c r="O122" s="34">
        <f t="shared" si="5"/>
        <v>0</v>
      </c>
    </row>
    <row r="123" spans="2:15" hidden="1" x14ac:dyDescent="0.25">
      <c r="B123" s="36">
        <v>45895</v>
      </c>
      <c r="C123" s="37" t="s">
        <v>1477</v>
      </c>
      <c r="D123" s="37">
        <f t="shared" si="4"/>
        <v>54404</v>
      </c>
      <c r="E123" s="37" t="s">
        <v>1228</v>
      </c>
      <c r="F123" s="37" t="s">
        <v>1478</v>
      </c>
      <c r="G123" s="38">
        <v>184608</v>
      </c>
      <c r="H123" s="39" t="s">
        <v>1214</v>
      </c>
      <c r="I123" s="38">
        <v>14769</v>
      </c>
      <c r="J123" s="38">
        <v>199377</v>
      </c>
      <c r="K123" s="37" t="s">
        <v>0</v>
      </c>
      <c r="L123" s="37" t="s">
        <v>1208</v>
      </c>
      <c r="M123" s="35" t="s">
        <v>1234</v>
      </c>
      <c r="N123" s="34">
        <f>+VLOOKUP(D123,'CK phản hồi'!$G$2:$X$346,18,0)</f>
        <v>199377</v>
      </c>
      <c r="O123" s="34">
        <f t="shared" si="5"/>
        <v>0</v>
      </c>
    </row>
    <row r="124" spans="2:15" hidden="1" x14ac:dyDescent="0.25">
      <c r="B124" s="36">
        <v>45896</v>
      </c>
      <c r="C124" s="37" t="s">
        <v>1479</v>
      </c>
      <c r="D124" s="37">
        <f t="shared" si="4"/>
        <v>54478</v>
      </c>
      <c r="E124" s="37" t="s">
        <v>1228</v>
      </c>
      <c r="F124" s="37" t="s">
        <v>1480</v>
      </c>
      <c r="G124" s="38">
        <v>230760</v>
      </c>
      <c r="H124" s="39" t="s">
        <v>1214</v>
      </c>
      <c r="I124" s="38">
        <v>18461</v>
      </c>
      <c r="J124" s="38">
        <v>249221</v>
      </c>
      <c r="K124" s="37" t="s">
        <v>0</v>
      </c>
      <c r="L124" s="37" t="s">
        <v>1208</v>
      </c>
      <c r="M124" s="35" t="s">
        <v>1234</v>
      </c>
      <c r="N124" s="34">
        <f>+VLOOKUP(D124,'CK phản hồi'!$G$2:$X$346,18,0)</f>
        <v>249221</v>
      </c>
      <c r="O124" s="34">
        <f t="shared" si="5"/>
        <v>0</v>
      </c>
    </row>
    <row r="125" spans="2:15" hidden="1" x14ac:dyDescent="0.25">
      <c r="B125" s="36">
        <v>45896</v>
      </c>
      <c r="C125" s="37" t="s">
        <v>1481</v>
      </c>
      <c r="D125" s="37">
        <f t="shared" si="4"/>
        <v>54491</v>
      </c>
      <c r="E125" s="37" t="s">
        <v>1228</v>
      </c>
      <c r="F125" s="37" t="s">
        <v>1482</v>
      </c>
      <c r="G125" s="38">
        <v>1453788</v>
      </c>
      <c r="H125" s="39" t="s">
        <v>1214</v>
      </c>
      <c r="I125" s="38">
        <v>116303</v>
      </c>
      <c r="J125" s="38">
        <v>1570091</v>
      </c>
      <c r="K125" s="37" t="s">
        <v>1224</v>
      </c>
      <c r="L125" s="37" t="s">
        <v>1213</v>
      </c>
      <c r="M125" s="35" t="s">
        <v>1234</v>
      </c>
      <c r="N125" s="34">
        <f>+VLOOKUP(D125,'CK phản hồi'!$G$2:$X$346,18,0)</f>
        <v>1570091</v>
      </c>
      <c r="O125" s="34">
        <f t="shared" si="5"/>
        <v>0</v>
      </c>
    </row>
    <row r="126" spans="2:15" hidden="1" x14ac:dyDescent="0.25">
      <c r="B126" s="36">
        <v>45896</v>
      </c>
      <c r="C126" s="37" t="s">
        <v>1483</v>
      </c>
      <c r="D126" s="37">
        <f t="shared" si="4"/>
        <v>54492</v>
      </c>
      <c r="E126" s="37" t="s">
        <v>1228</v>
      </c>
      <c r="F126" s="37" t="s">
        <v>1484</v>
      </c>
      <c r="G126" s="38">
        <v>969192</v>
      </c>
      <c r="H126" s="39" t="s">
        <v>1214</v>
      </c>
      <c r="I126" s="38">
        <v>77535</v>
      </c>
      <c r="J126" s="38">
        <v>1046727</v>
      </c>
      <c r="K126" s="37" t="s">
        <v>1224</v>
      </c>
      <c r="L126" s="37" t="s">
        <v>1213</v>
      </c>
      <c r="M126" s="35" t="s">
        <v>1234</v>
      </c>
      <c r="N126" s="34">
        <f>+VLOOKUP(D126,'CK phản hồi'!$G$2:$X$346,18,0)</f>
        <v>1046727</v>
      </c>
      <c r="O126" s="34">
        <f t="shared" si="5"/>
        <v>0</v>
      </c>
    </row>
    <row r="127" spans="2:15" hidden="1" x14ac:dyDescent="0.25">
      <c r="B127" s="36">
        <v>45897</v>
      </c>
      <c r="C127" s="37" t="s">
        <v>1485</v>
      </c>
      <c r="D127" s="37">
        <f t="shared" si="4"/>
        <v>54897</v>
      </c>
      <c r="E127" s="37" t="s">
        <v>1228</v>
      </c>
      <c r="F127" s="37" t="s">
        <v>1486</v>
      </c>
      <c r="G127" s="38">
        <v>276912</v>
      </c>
      <c r="H127" s="39" t="s">
        <v>1214</v>
      </c>
      <c r="I127" s="38">
        <v>22153</v>
      </c>
      <c r="J127" s="38">
        <v>299065</v>
      </c>
      <c r="K127" s="37" t="s">
        <v>0</v>
      </c>
      <c r="L127" s="37" t="s">
        <v>1208</v>
      </c>
      <c r="M127" s="35" t="s">
        <v>1234</v>
      </c>
      <c r="N127" s="34">
        <f>+VLOOKUP(D127,'CK phản hồi'!$G$2:$X$346,18,0)</f>
        <v>299065</v>
      </c>
      <c r="O127" s="34">
        <f t="shared" si="5"/>
        <v>0</v>
      </c>
    </row>
    <row r="128" spans="2:15" hidden="1" x14ac:dyDescent="0.25">
      <c r="B128" s="36">
        <v>45897</v>
      </c>
      <c r="C128" s="37" t="s">
        <v>1487</v>
      </c>
      <c r="D128" s="37">
        <f t="shared" ref="D128:D185" si="6">0+C128</f>
        <v>55026</v>
      </c>
      <c r="E128" s="37" t="s">
        <v>1228</v>
      </c>
      <c r="F128" s="37" t="s">
        <v>1488</v>
      </c>
      <c r="G128" s="38">
        <v>184608</v>
      </c>
      <c r="H128" s="39" t="s">
        <v>1214</v>
      </c>
      <c r="I128" s="38">
        <v>14769</v>
      </c>
      <c r="J128" s="38">
        <v>199377</v>
      </c>
      <c r="K128" s="37" t="s">
        <v>0</v>
      </c>
      <c r="L128" s="37" t="s">
        <v>1208</v>
      </c>
      <c r="M128" s="35" t="s">
        <v>1234</v>
      </c>
      <c r="N128" s="34">
        <f>+VLOOKUP(D128,'CK phản hồi'!$G$2:$X$346,18,0)</f>
        <v>199377</v>
      </c>
      <c r="O128" s="34">
        <f t="shared" si="5"/>
        <v>0</v>
      </c>
    </row>
    <row r="129" spans="2:15" hidden="1" x14ac:dyDescent="0.25">
      <c r="B129" s="36">
        <v>45897</v>
      </c>
      <c r="C129" s="37" t="s">
        <v>1489</v>
      </c>
      <c r="D129" s="37">
        <f t="shared" si="6"/>
        <v>55027</v>
      </c>
      <c r="E129" s="37" t="s">
        <v>1228</v>
      </c>
      <c r="F129" s="37" t="s">
        <v>1490</v>
      </c>
      <c r="G129" s="38">
        <v>230760</v>
      </c>
      <c r="H129" s="39" t="s">
        <v>1214</v>
      </c>
      <c r="I129" s="38">
        <v>18461</v>
      </c>
      <c r="J129" s="38">
        <v>249221</v>
      </c>
      <c r="K129" s="37" t="s">
        <v>0</v>
      </c>
      <c r="L129" s="37" t="s">
        <v>1208</v>
      </c>
      <c r="M129" s="35" t="s">
        <v>1234</v>
      </c>
      <c r="N129" s="34">
        <f>+VLOOKUP(D129,'CK phản hồi'!$G$2:$X$346,18,0)</f>
        <v>249221</v>
      </c>
      <c r="O129" s="34">
        <f t="shared" si="5"/>
        <v>0</v>
      </c>
    </row>
    <row r="130" spans="2:15" hidden="1" x14ac:dyDescent="0.25">
      <c r="B130" s="36">
        <v>45897</v>
      </c>
      <c r="C130" s="37" t="s">
        <v>1491</v>
      </c>
      <c r="D130" s="37">
        <f t="shared" si="6"/>
        <v>55049</v>
      </c>
      <c r="E130" s="37" t="s">
        <v>1228</v>
      </c>
      <c r="F130" s="37" t="s">
        <v>1492</v>
      </c>
      <c r="G130" s="38">
        <v>230760</v>
      </c>
      <c r="H130" s="39" t="s">
        <v>1214</v>
      </c>
      <c r="I130" s="38">
        <v>18461</v>
      </c>
      <c r="J130" s="38">
        <v>249221</v>
      </c>
      <c r="K130" s="37" t="s">
        <v>0</v>
      </c>
      <c r="L130" s="37" t="s">
        <v>1208</v>
      </c>
      <c r="M130" s="35" t="s">
        <v>1234</v>
      </c>
      <c r="N130" s="34">
        <f>+VLOOKUP(D130,'CK phản hồi'!$G$2:$X$346,18,0)</f>
        <v>249221</v>
      </c>
      <c r="O130" s="34">
        <f t="shared" si="5"/>
        <v>0</v>
      </c>
    </row>
    <row r="131" spans="2:15" hidden="1" x14ac:dyDescent="0.25">
      <c r="B131" s="36">
        <v>45897</v>
      </c>
      <c r="C131" s="37" t="s">
        <v>1493</v>
      </c>
      <c r="D131" s="37">
        <f t="shared" si="6"/>
        <v>55092</v>
      </c>
      <c r="E131" s="37" t="s">
        <v>1228</v>
      </c>
      <c r="F131" s="37" t="s">
        <v>1494</v>
      </c>
      <c r="G131" s="38">
        <v>276912</v>
      </c>
      <c r="H131" s="39" t="s">
        <v>1214</v>
      </c>
      <c r="I131" s="38">
        <v>22153</v>
      </c>
      <c r="J131" s="38">
        <v>299065</v>
      </c>
      <c r="K131" s="37" t="s">
        <v>0</v>
      </c>
      <c r="L131" s="37" t="s">
        <v>1208</v>
      </c>
      <c r="M131" s="35" t="s">
        <v>1234</v>
      </c>
      <c r="N131" s="34">
        <f>+VLOOKUP(D131,'CK phản hồi'!$G$2:$X$346,18,0)</f>
        <v>299065</v>
      </c>
      <c r="O131" s="34">
        <f t="shared" si="5"/>
        <v>0</v>
      </c>
    </row>
    <row r="132" spans="2:15" hidden="1" x14ac:dyDescent="0.25">
      <c r="B132" s="36">
        <v>45897</v>
      </c>
      <c r="C132" s="37" t="s">
        <v>1495</v>
      </c>
      <c r="D132" s="37">
        <f t="shared" si="6"/>
        <v>55093</v>
      </c>
      <c r="E132" s="37" t="s">
        <v>1228</v>
      </c>
      <c r="F132" s="37" t="s">
        <v>1496</v>
      </c>
      <c r="G132" s="38">
        <v>184608</v>
      </c>
      <c r="H132" s="39" t="s">
        <v>1214</v>
      </c>
      <c r="I132" s="38">
        <v>14769</v>
      </c>
      <c r="J132" s="38">
        <v>199377</v>
      </c>
      <c r="K132" s="37" t="s">
        <v>0</v>
      </c>
      <c r="L132" s="37" t="s">
        <v>1208</v>
      </c>
      <c r="M132" s="35" t="s">
        <v>1234</v>
      </c>
      <c r="N132" s="34">
        <f>+VLOOKUP(D132,'CK phản hồi'!$G$2:$X$346,18,0)</f>
        <v>199377</v>
      </c>
      <c r="O132" s="34">
        <f t="shared" si="5"/>
        <v>0</v>
      </c>
    </row>
    <row r="133" spans="2:15" hidden="1" x14ac:dyDescent="0.25">
      <c r="B133" s="36">
        <v>45897</v>
      </c>
      <c r="C133" s="37" t="s">
        <v>1497</v>
      </c>
      <c r="D133" s="37">
        <f t="shared" si="6"/>
        <v>55707</v>
      </c>
      <c r="E133" s="37" t="s">
        <v>1228</v>
      </c>
      <c r="F133" s="37" t="s">
        <v>1498</v>
      </c>
      <c r="G133" s="38">
        <v>230760</v>
      </c>
      <c r="H133" s="39" t="s">
        <v>1214</v>
      </c>
      <c r="I133" s="38">
        <v>18461</v>
      </c>
      <c r="J133" s="38">
        <v>249221</v>
      </c>
      <c r="K133" s="37" t="s">
        <v>0</v>
      </c>
      <c r="L133" s="37" t="s">
        <v>1208</v>
      </c>
      <c r="M133" s="35" t="s">
        <v>1234</v>
      </c>
      <c r="N133" s="34">
        <f>+VLOOKUP(D133,'CK phản hồi'!$G$2:$X$346,18,0)</f>
        <v>249221</v>
      </c>
      <c r="O133" s="34">
        <f t="shared" si="5"/>
        <v>0</v>
      </c>
    </row>
    <row r="134" spans="2:15" hidden="1" x14ac:dyDescent="0.25">
      <c r="B134" s="36">
        <v>45897</v>
      </c>
      <c r="C134" s="37" t="s">
        <v>1499</v>
      </c>
      <c r="D134" s="37">
        <f t="shared" si="6"/>
        <v>55708</v>
      </c>
      <c r="E134" s="37" t="s">
        <v>1228</v>
      </c>
      <c r="F134" s="37" t="s">
        <v>1500</v>
      </c>
      <c r="G134" s="38">
        <v>184608</v>
      </c>
      <c r="H134" s="39" t="s">
        <v>1214</v>
      </c>
      <c r="I134" s="38">
        <v>14769</v>
      </c>
      <c r="J134" s="38">
        <v>199377</v>
      </c>
      <c r="K134" s="37" t="s">
        <v>0</v>
      </c>
      <c r="L134" s="37" t="s">
        <v>1208</v>
      </c>
      <c r="M134" s="35" t="s">
        <v>1234</v>
      </c>
      <c r="N134" s="34">
        <f>+VLOOKUP(D134,'CK phản hồi'!$G$2:$X$346,18,0)</f>
        <v>199377</v>
      </c>
      <c r="O134" s="34">
        <f t="shared" si="5"/>
        <v>0</v>
      </c>
    </row>
    <row r="135" spans="2:15" hidden="1" x14ac:dyDescent="0.25">
      <c r="B135" s="36">
        <v>45897</v>
      </c>
      <c r="C135" s="37" t="s">
        <v>1501</v>
      </c>
      <c r="D135" s="37">
        <f t="shared" si="6"/>
        <v>55709</v>
      </c>
      <c r="E135" s="37" t="s">
        <v>1228</v>
      </c>
      <c r="F135" s="37" t="s">
        <v>1502</v>
      </c>
      <c r="G135" s="38">
        <v>184608</v>
      </c>
      <c r="H135" s="39" t="s">
        <v>1214</v>
      </c>
      <c r="I135" s="38">
        <v>14769</v>
      </c>
      <c r="J135" s="38">
        <v>199377</v>
      </c>
      <c r="K135" s="37" t="s">
        <v>0</v>
      </c>
      <c r="L135" s="37" t="s">
        <v>1208</v>
      </c>
      <c r="M135" s="35" t="s">
        <v>1234</v>
      </c>
      <c r="N135" s="34">
        <f>+VLOOKUP(D135,'CK phản hồi'!$G$2:$X$346,18,0)</f>
        <v>199377</v>
      </c>
      <c r="O135" s="34">
        <f t="shared" si="5"/>
        <v>0</v>
      </c>
    </row>
    <row r="136" spans="2:15" hidden="1" x14ac:dyDescent="0.25">
      <c r="B136" s="36">
        <v>45897</v>
      </c>
      <c r="C136" s="37" t="s">
        <v>1503</v>
      </c>
      <c r="D136" s="37">
        <f t="shared" si="6"/>
        <v>55710</v>
      </c>
      <c r="E136" s="37" t="s">
        <v>1228</v>
      </c>
      <c r="F136" s="37" t="s">
        <v>1504</v>
      </c>
      <c r="G136" s="38">
        <v>230760</v>
      </c>
      <c r="H136" s="39" t="s">
        <v>1214</v>
      </c>
      <c r="I136" s="38">
        <v>18461</v>
      </c>
      <c r="J136" s="38">
        <v>249221</v>
      </c>
      <c r="K136" s="37" t="s">
        <v>0</v>
      </c>
      <c r="L136" s="37" t="s">
        <v>1208</v>
      </c>
      <c r="M136" s="35" t="s">
        <v>1234</v>
      </c>
      <c r="N136" s="34">
        <f>+VLOOKUP(D136,'CK phản hồi'!$G$2:$X$346,18,0)</f>
        <v>249221</v>
      </c>
      <c r="O136" s="34">
        <f t="shared" si="5"/>
        <v>0</v>
      </c>
    </row>
    <row r="137" spans="2:15" hidden="1" x14ac:dyDescent="0.25">
      <c r="B137" s="36">
        <v>45897</v>
      </c>
      <c r="C137" s="37" t="s">
        <v>1505</v>
      </c>
      <c r="D137" s="37">
        <f t="shared" si="6"/>
        <v>55711</v>
      </c>
      <c r="E137" s="37" t="s">
        <v>1228</v>
      </c>
      <c r="F137" s="37" t="s">
        <v>1506</v>
      </c>
      <c r="G137" s="38">
        <v>184608</v>
      </c>
      <c r="H137" s="39" t="s">
        <v>1214</v>
      </c>
      <c r="I137" s="38">
        <v>14769</v>
      </c>
      <c r="J137" s="38">
        <v>199377</v>
      </c>
      <c r="K137" s="37" t="s">
        <v>0</v>
      </c>
      <c r="L137" s="37" t="s">
        <v>1208</v>
      </c>
      <c r="M137" s="35" t="s">
        <v>1234</v>
      </c>
      <c r="N137" s="34">
        <f>+VLOOKUP(D137,'CK phản hồi'!$G$2:$X$346,18,0)</f>
        <v>199377</v>
      </c>
      <c r="O137" s="34">
        <f t="shared" si="5"/>
        <v>0</v>
      </c>
    </row>
    <row r="138" spans="2:15" hidden="1" x14ac:dyDescent="0.25">
      <c r="B138" s="36">
        <v>45897</v>
      </c>
      <c r="C138" s="37" t="s">
        <v>1507</v>
      </c>
      <c r="D138" s="37">
        <f t="shared" si="6"/>
        <v>55712</v>
      </c>
      <c r="E138" s="37" t="s">
        <v>1228</v>
      </c>
      <c r="F138" s="37" t="s">
        <v>1508</v>
      </c>
      <c r="G138" s="38">
        <v>184608</v>
      </c>
      <c r="H138" s="39" t="s">
        <v>1214</v>
      </c>
      <c r="I138" s="38">
        <v>14769</v>
      </c>
      <c r="J138" s="38">
        <v>199377</v>
      </c>
      <c r="K138" s="37" t="s">
        <v>0</v>
      </c>
      <c r="L138" s="37" t="s">
        <v>1208</v>
      </c>
      <c r="M138" s="35" t="s">
        <v>1234</v>
      </c>
      <c r="N138" s="34">
        <f>+VLOOKUP(D138,'CK phản hồi'!$G$2:$X$346,18,0)</f>
        <v>199377</v>
      </c>
      <c r="O138" s="34">
        <f t="shared" si="5"/>
        <v>0</v>
      </c>
    </row>
    <row r="139" spans="2:15" hidden="1" x14ac:dyDescent="0.25">
      <c r="B139" s="36">
        <v>45898</v>
      </c>
      <c r="C139" s="37" t="s">
        <v>1509</v>
      </c>
      <c r="D139" s="37">
        <f t="shared" si="6"/>
        <v>55771</v>
      </c>
      <c r="E139" s="37" t="s">
        <v>1228</v>
      </c>
      <c r="F139" s="37" t="s">
        <v>1510</v>
      </c>
      <c r="G139" s="38">
        <v>184608</v>
      </c>
      <c r="H139" s="39" t="s">
        <v>1214</v>
      </c>
      <c r="I139" s="38">
        <v>14769</v>
      </c>
      <c r="J139" s="38">
        <v>199377</v>
      </c>
      <c r="K139" s="37" t="s">
        <v>0</v>
      </c>
      <c r="L139" s="37" t="s">
        <v>1208</v>
      </c>
      <c r="M139" s="35" t="s">
        <v>1234</v>
      </c>
      <c r="N139" s="34">
        <f>+VLOOKUP(D139,'CK phản hồi'!$G$2:$X$346,18,0)</f>
        <v>199377</v>
      </c>
      <c r="O139" s="34">
        <f t="shared" ref="O139:O196" si="7">+N139-J139</f>
        <v>0</v>
      </c>
    </row>
    <row r="140" spans="2:15" hidden="1" x14ac:dyDescent="0.25">
      <c r="B140" s="36">
        <v>45898</v>
      </c>
      <c r="C140" s="37" t="s">
        <v>1511</v>
      </c>
      <c r="D140" s="37">
        <f t="shared" si="6"/>
        <v>55773</v>
      </c>
      <c r="E140" s="37" t="s">
        <v>1228</v>
      </c>
      <c r="F140" s="37" t="s">
        <v>1512</v>
      </c>
      <c r="G140" s="38">
        <v>230760</v>
      </c>
      <c r="H140" s="39" t="s">
        <v>1214</v>
      </c>
      <c r="I140" s="38">
        <v>18461</v>
      </c>
      <c r="J140" s="38">
        <v>249221</v>
      </c>
      <c r="K140" s="37" t="s">
        <v>0</v>
      </c>
      <c r="L140" s="37" t="s">
        <v>1208</v>
      </c>
      <c r="M140" s="35" t="s">
        <v>1234</v>
      </c>
      <c r="N140" s="34">
        <f>+VLOOKUP(D140,'CK phản hồi'!$G$2:$X$346,18,0)</f>
        <v>249221</v>
      </c>
      <c r="O140" s="34">
        <f t="shared" si="7"/>
        <v>0</v>
      </c>
    </row>
    <row r="141" spans="2:15" hidden="1" x14ac:dyDescent="0.25">
      <c r="B141" s="36">
        <v>45898</v>
      </c>
      <c r="C141" s="37" t="s">
        <v>1513</v>
      </c>
      <c r="D141" s="37">
        <f t="shared" si="6"/>
        <v>55805</v>
      </c>
      <c r="E141" s="37" t="s">
        <v>1228</v>
      </c>
      <c r="F141" s="37" t="s">
        <v>1514</v>
      </c>
      <c r="G141" s="38">
        <v>184608</v>
      </c>
      <c r="H141" s="39" t="s">
        <v>1214</v>
      </c>
      <c r="I141" s="38">
        <v>14769</v>
      </c>
      <c r="J141" s="38">
        <v>199377</v>
      </c>
      <c r="K141" s="37" t="s">
        <v>0</v>
      </c>
      <c r="L141" s="37" t="s">
        <v>1208</v>
      </c>
      <c r="M141" s="35" t="s">
        <v>1234</v>
      </c>
      <c r="N141" s="34">
        <f>+VLOOKUP(D141,'CK phản hồi'!$G$2:$X$346,18,0)</f>
        <v>199377</v>
      </c>
      <c r="O141" s="34">
        <f t="shared" si="7"/>
        <v>0</v>
      </c>
    </row>
    <row r="142" spans="2:15" hidden="1" x14ac:dyDescent="0.25">
      <c r="B142" s="36">
        <v>45898</v>
      </c>
      <c r="C142" s="37" t="s">
        <v>1515</v>
      </c>
      <c r="D142" s="37">
        <f t="shared" si="6"/>
        <v>55817</v>
      </c>
      <c r="E142" s="37" t="s">
        <v>1228</v>
      </c>
      <c r="F142" s="37" t="s">
        <v>1516</v>
      </c>
      <c r="G142" s="38">
        <v>230760</v>
      </c>
      <c r="H142" s="39" t="s">
        <v>1214</v>
      </c>
      <c r="I142" s="38">
        <v>18461</v>
      </c>
      <c r="J142" s="38">
        <v>249221</v>
      </c>
      <c r="K142" s="37" t="s">
        <v>0</v>
      </c>
      <c r="L142" s="37" t="s">
        <v>1208</v>
      </c>
      <c r="M142" s="35" t="s">
        <v>1234</v>
      </c>
      <c r="N142" s="34">
        <f>+VLOOKUP(D142,'CK phản hồi'!$G$2:$X$346,18,0)</f>
        <v>249221</v>
      </c>
      <c r="O142" s="34">
        <f t="shared" si="7"/>
        <v>0</v>
      </c>
    </row>
    <row r="143" spans="2:15" hidden="1" x14ac:dyDescent="0.25">
      <c r="B143" s="36">
        <v>45899</v>
      </c>
      <c r="C143" s="37" t="s">
        <v>1517</v>
      </c>
      <c r="D143" s="37">
        <f t="shared" si="6"/>
        <v>56305</v>
      </c>
      <c r="E143" s="37" t="s">
        <v>1228</v>
      </c>
      <c r="F143" s="37" t="s">
        <v>1518</v>
      </c>
      <c r="G143" s="38">
        <v>184608</v>
      </c>
      <c r="H143" s="39" t="s">
        <v>1214</v>
      </c>
      <c r="I143" s="38">
        <v>14769</v>
      </c>
      <c r="J143" s="38">
        <v>199377</v>
      </c>
      <c r="K143" s="37" t="s">
        <v>0</v>
      </c>
      <c r="L143" s="37" t="s">
        <v>1208</v>
      </c>
      <c r="M143" s="35" t="s">
        <v>1234</v>
      </c>
      <c r="N143" s="34">
        <f>+VLOOKUP(D143,'CK phản hồi'!$G$2:$X$346,18,0)</f>
        <v>199377</v>
      </c>
      <c r="O143" s="34">
        <f t="shared" si="7"/>
        <v>0</v>
      </c>
    </row>
    <row r="144" spans="2:15" hidden="1" x14ac:dyDescent="0.25">
      <c r="B144" s="36">
        <v>45899</v>
      </c>
      <c r="C144" s="37" t="s">
        <v>1519</v>
      </c>
      <c r="D144" s="37">
        <f t="shared" si="6"/>
        <v>56306</v>
      </c>
      <c r="E144" s="37" t="s">
        <v>1228</v>
      </c>
      <c r="F144" s="37" t="s">
        <v>1520</v>
      </c>
      <c r="G144" s="38">
        <v>184608</v>
      </c>
      <c r="H144" s="39" t="s">
        <v>1214</v>
      </c>
      <c r="I144" s="38">
        <v>14769</v>
      </c>
      <c r="J144" s="38">
        <v>199377</v>
      </c>
      <c r="K144" s="37" t="s">
        <v>0</v>
      </c>
      <c r="L144" s="37" t="s">
        <v>1208</v>
      </c>
      <c r="M144" s="35" t="s">
        <v>1234</v>
      </c>
      <c r="N144" s="34">
        <f>+VLOOKUP(D144,'CK phản hồi'!$G$2:$X$346,18,0)</f>
        <v>199377</v>
      </c>
      <c r="O144" s="34">
        <f t="shared" si="7"/>
        <v>0</v>
      </c>
    </row>
    <row r="145" spans="2:15" hidden="1" x14ac:dyDescent="0.25">
      <c r="B145" s="36">
        <v>45899</v>
      </c>
      <c r="C145" s="37" t="s">
        <v>1521</v>
      </c>
      <c r="D145" s="37">
        <f t="shared" si="6"/>
        <v>56307</v>
      </c>
      <c r="E145" s="37" t="s">
        <v>1228</v>
      </c>
      <c r="F145" s="37" t="s">
        <v>1522</v>
      </c>
      <c r="G145" s="38">
        <v>184608</v>
      </c>
      <c r="H145" s="39" t="s">
        <v>1214</v>
      </c>
      <c r="I145" s="38">
        <v>14769</v>
      </c>
      <c r="J145" s="38">
        <v>199377</v>
      </c>
      <c r="K145" s="37" t="s">
        <v>0</v>
      </c>
      <c r="L145" s="37" t="s">
        <v>1208</v>
      </c>
      <c r="M145" s="35" t="s">
        <v>1234</v>
      </c>
      <c r="N145" s="34">
        <f>+VLOOKUP(D145,'CK phản hồi'!$G$2:$X$346,18,0)</f>
        <v>199377</v>
      </c>
      <c r="O145" s="34">
        <f t="shared" si="7"/>
        <v>0</v>
      </c>
    </row>
    <row r="146" spans="2:15" hidden="1" x14ac:dyDescent="0.25">
      <c r="B146" s="36">
        <v>45899</v>
      </c>
      <c r="C146" s="37" t="s">
        <v>1523</v>
      </c>
      <c r="D146" s="37">
        <f t="shared" si="6"/>
        <v>56308</v>
      </c>
      <c r="E146" s="37" t="s">
        <v>1228</v>
      </c>
      <c r="F146" s="37" t="s">
        <v>1524</v>
      </c>
      <c r="G146" s="38">
        <v>230760</v>
      </c>
      <c r="H146" s="39" t="s">
        <v>1214</v>
      </c>
      <c r="I146" s="38">
        <v>18461</v>
      </c>
      <c r="J146" s="38">
        <v>249221</v>
      </c>
      <c r="K146" s="37" t="s">
        <v>0</v>
      </c>
      <c r="L146" s="37" t="s">
        <v>1208</v>
      </c>
      <c r="M146" s="35" t="s">
        <v>1234</v>
      </c>
      <c r="N146" s="34">
        <f>+VLOOKUP(D146,'CK phản hồi'!$G$2:$X$346,18,0)</f>
        <v>249221</v>
      </c>
      <c r="O146" s="34">
        <f t="shared" si="7"/>
        <v>0</v>
      </c>
    </row>
    <row r="147" spans="2:15" hidden="1" x14ac:dyDescent="0.25">
      <c r="B147" s="36">
        <v>45899</v>
      </c>
      <c r="C147" s="37" t="s">
        <v>1525</v>
      </c>
      <c r="D147" s="37">
        <f t="shared" si="6"/>
        <v>56380</v>
      </c>
      <c r="E147" s="37" t="s">
        <v>1228</v>
      </c>
      <c r="F147" s="37" t="s">
        <v>1526</v>
      </c>
      <c r="G147" s="38">
        <v>230760</v>
      </c>
      <c r="H147" s="39" t="s">
        <v>1214</v>
      </c>
      <c r="I147" s="38">
        <v>18461</v>
      </c>
      <c r="J147" s="38">
        <v>249221</v>
      </c>
      <c r="K147" s="37" t="s">
        <v>0</v>
      </c>
      <c r="L147" s="37" t="s">
        <v>1208</v>
      </c>
      <c r="M147" s="35" t="s">
        <v>1234</v>
      </c>
      <c r="N147" s="34">
        <f>+VLOOKUP(D147,'CK phản hồi'!$G$2:$X$346,18,0)</f>
        <v>249221</v>
      </c>
      <c r="O147" s="34">
        <f t="shared" si="7"/>
        <v>0</v>
      </c>
    </row>
    <row r="148" spans="2:15" hidden="1" x14ac:dyDescent="0.25">
      <c r="B148" s="36">
        <v>45904</v>
      </c>
      <c r="C148" s="37" t="s">
        <v>1527</v>
      </c>
      <c r="D148" s="37">
        <f t="shared" si="6"/>
        <v>56519</v>
      </c>
      <c r="E148" s="37" t="s">
        <v>1228</v>
      </c>
      <c r="F148" s="37" t="s">
        <v>1528</v>
      </c>
      <c r="G148" s="38">
        <v>184608</v>
      </c>
      <c r="H148" s="39" t="s">
        <v>1214</v>
      </c>
      <c r="I148" s="38">
        <v>14769</v>
      </c>
      <c r="J148" s="38">
        <f t="shared" ref="J148:J211" si="8">+G148+I148</f>
        <v>199377</v>
      </c>
      <c r="K148" s="37" t="s">
        <v>0</v>
      </c>
      <c r="L148" s="37" t="s">
        <v>1208</v>
      </c>
      <c r="M148" s="35" t="s">
        <v>1234</v>
      </c>
      <c r="N148" s="34">
        <f>+VLOOKUP(D148,'CK phản hồi'!$G$2:$X$346,18,0)</f>
        <v>199377</v>
      </c>
      <c r="O148" s="34">
        <f t="shared" si="7"/>
        <v>0</v>
      </c>
    </row>
    <row r="149" spans="2:15" hidden="1" x14ac:dyDescent="0.25">
      <c r="B149" s="36">
        <v>45904</v>
      </c>
      <c r="C149" s="37" t="s">
        <v>1529</v>
      </c>
      <c r="D149" s="37">
        <f t="shared" si="6"/>
        <v>56520</v>
      </c>
      <c r="E149" s="37" t="s">
        <v>1228</v>
      </c>
      <c r="F149" s="37" t="s">
        <v>1530</v>
      </c>
      <c r="G149" s="38">
        <v>184608</v>
      </c>
      <c r="H149" s="39" t="s">
        <v>1214</v>
      </c>
      <c r="I149" s="38">
        <v>14769</v>
      </c>
      <c r="J149" s="38">
        <f t="shared" si="8"/>
        <v>199377</v>
      </c>
      <c r="K149" s="37" t="s">
        <v>0</v>
      </c>
      <c r="L149" s="37" t="s">
        <v>1208</v>
      </c>
      <c r="M149" s="35" t="s">
        <v>1234</v>
      </c>
      <c r="N149" s="34">
        <f>+VLOOKUP(D149,'CK phản hồi'!$G$2:$X$346,18,0)</f>
        <v>199377</v>
      </c>
      <c r="O149" s="34">
        <f t="shared" si="7"/>
        <v>0</v>
      </c>
    </row>
    <row r="150" spans="2:15" hidden="1" x14ac:dyDescent="0.25">
      <c r="B150" s="36">
        <v>45904</v>
      </c>
      <c r="C150" s="37" t="s">
        <v>1531</v>
      </c>
      <c r="D150" s="37">
        <f t="shared" si="6"/>
        <v>56521</v>
      </c>
      <c r="E150" s="37" t="s">
        <v>1228</v>
      </c>
      <c r="F150" s="37" t="s">
        <v>1532</v>
      </c>
      <c r="G150" s="38">
        <v>184608</v>
      </c>
      <c r="H150" s="39" t="s">
        <v>1214</v>
      </c>
      <c r="I150" s="38">
        <v>14769</v>
      </c>
      <c r="J150" s="38">
        <f t="shared" si="8"/>
        <v>199377</v>
      </c>
      <c r="K150" s="37" t="s">
        <v>0</v>
      </c>
      <c r="L150" s="37" t="s">
        <v>1208</v>
      </c>
      <c r="M150" s="35" t="s">
        <v>1234</v>
      </c>
      <c r="N150" s="34">
        <f>+VLOOKUP(D150,'CK phản hồi'!$G$2:$X$346,18,0)</f>
        <v>199377</v>
      </c>
      <c r="O150" s="34">
        <f t="shared" si="7"/>
        <v>0</v>
      </c>
    </row>
    <row r="151" spans="2:15" hidden="1" x14ac:dyDescent="0.25">
      <c r="B151" s="36">
        <v>45904</v>
      </c>
      <c r="C151" s="37" t="s">
        <v>1533</v>
      </c>
      <c r="D151" s="37">
        <f t="shared" si="6"/>
        <v>56557</v>
      </c>
      <c r="E151" s="37" t="s">
        <v>1228</v>
      </c>
      <c r="F151" s="37" t="s">
        <v>1534</v>
      </c>
      <c r="G151" s="38">
        <v>184608</v>
      </c>
      <c r="H151" s="39" t="s">
        <v>1214</v>
      </c>
      <c r="I151" s="38">
        <v>14769</v>
      </c>
      <c r="J151" s="38">
        <f t="shared" si="8"/>
        <v>199377</v>
      </c>
      <c r="K151" s="37" t="s">
        <v>0</v>
      </c>
      <c r="L151" s="37" t="s">
        <v>1208</v>
      </c>
      <c r="M151" s="35" t="s">
        <v>1234</v>
      </c>
      <c r="N151" s="34">
        <f>+VLOOKUP(D151,'CK phản hồi'!$G$2:$X$346,18,0)</f>
        <v>199377</v>
      </c>
      <c r="O151" s="34">
        <f t="shared" si="7"/>
        <v>0</v>
      </c>
    </row>
    <row r="152" spans="2:15" hidden="1" x14ac:dyDescent="0.25">
      <c r="B152" s="36">
        <v>45904</v>
      </c>
      <c r="C152" s="37" t="s">
        <v>1535</v>
      </c>
      <c r="D152" s="37">
        <f t="shared" si="6"/>
        <v>56565</v>
      </c>
      <c r="E152" s="37" t="s">
        <v>1228</v>
      </c>
      <c r="F152" s="37" t="s">
        <v>1536</v>
      </c>
      <c r="G152" s="38">
        <v>184608</v>
      </c>
      <c r="H152" s="39" t="s">
        <v>1214</v>
      </c>
      <c r="I152" s="38">
        <v>14769</v>
      </c>
      <c r="J152" s="38">
        <f t="shared" si="8"/>
        <v>199377</v>
      </c>
      <c r="K152" s="37" t="s">
        <v>0</v>
      </c>
      <c r="L152" s="37" t="s">
        <v>1208</v>
      </c>
      <c r="M152" s="35" t="s">
        <v>1234</v>
      </c>
      <c r="N152" s="34">
        <f>+VLOOKUP(D152,'CK phản hồi'!$G$2:$X$346,18,0)</f>
        <v>199377</v>
      </c>
      <c r="O152" s="34">
        <f t="shared" si="7"/>
        <v>0</v>
      </c>
    </row>
    <row r="153" spans="2:15" hidden="1" x14ac:dyDescent="0.25">
      <c r="B153" s="36">
        <v>45904</v>
      </c>
      <c r="C153" s="37" t="s">
        <v>1537</v>
      </c>
      <c r="D153" s="37">
        <f t="shared" si="6"/>
        <v>56573</v>
      </c>
      <c r="E153" s="37" t="s">
        <v>1228</v>
      </c>
      <c r="F153" s="37" t="s">
        <v>1538</v>
      </c>
      <c r="G153" s="38">
        <v>184608</v>
      </c>
      <c r="H153" s="39" t="s">
        <v>1214</v>
      </c>
      <c r="I153" s="38">
        <v>14769</v>
      </c>
      <c r="J153" s="38">
        <f t="shared" si="8"/>
        <v>199377</v>
      </c>
      <c r="K153" s="37" t="s">
        <v>0</v>
      </c>
      <c r="L153" s="37" t="s">
        <v>1208</v>
      </c>
      <c r="M153" s="35" t="s">
        <v>1234</v>
      </c>
      <c r="N153" s="34">
        <f>+VLOOKUP(D153,'CK phản hồi'!$G$2:$X$346,18,0)</f>
        <v>199377</v>
      </c>
      <c r="O153" s="34">
        <f t="shared" si="7"/>
        <v>0</v>
      </c>
    </row>
    <row r="154" spans="2:15" hidden="1" x14ac:dyDescent="0.25">
      <c r="B154" s="36">
        <v>45904</v>
      </c>
      <c r="C154" s="37" t="s">
        <v>1539</v>
      </c>
      <c r="D154" s="37">
        <f t="shared" si="6"/>
        <v>56574</v>
      </c>
      <c r="E154" s="37" t="s">
        <v>1228</v>
      </c>
      <c r="F154" s="37" t="s">
        <v>1540</v>
      </c>
      <c r="G154" s="38">
        <v>230760</v>
      </c>
      <c r="H154" s="39" t="s">
        <v>1214</v>
      </c>
      <c r="I154" s="38">
        <v>18461</v>
      </c>
      <c r="J154" s="38">
        <f t="shared" si="8"/>
        <v>249221</v>
      </c>
      <c r="K154" s="37" t="s">
        <v>0</v>
      </c>
      <c r="L154" s="37" t="s">
        <v>1208</v>
      </c>
      <c r="M154" s="35" t="s">
        <v>1234</v>
      </c>
      <c r="N154" s="34">
        <f>+VLOOKUP(D154,'CK phản hồi'!$G$2:$X$346,18,0)</f>
        <v>249221</v>
      </c>
      <c r="O154" s="34">
        <f t="shared" si="7"/>
        <v>0</v>
      </c>
    </row>
    <row r="155" spans="2:15" hidden="1" x14ac:dyDescent="0.25">
      <c r="B155" s="36">
        <v>45905</v>
      </c>
      <c r="C155" s="37" t="s">
        <v>1541</v>
      </c>
      <c r="D155" s="37">
        <f t="shared" si="6"/>
        <v>56648</v>
      </c>
      <c r="E155" s="37" t="s">
        <v>1228</v>
      </c>
      <c r="F155" s="37" t="s">
        <v>1542</v>
      </c>
      <c r="G155" s="38">
        <v>230760</v>
      </c>
      <c r="H155" s="39" t="s">
        <v>1214</v>
      </c>
      <c r="I155" s="38">
        <v>18461</v>
      </c>
      <c r="J155" s="38">
        <f t="shared" si="8"/>
        <v>249221</v>
      </c>
      <c r="K155" s="37" t="s">
        <v>0</v>
      </c>
      <c r="L155" s="37" t="s">
        <v>1208</v>
      </c>
      <c r="M155" s="35" t="s">
        <v>1234</v>
      </c>
      <c r="N155" s="34">
        <f>+VLOOKUP(D155,'CK phản hồi'!$G$2:$X$346,18,0)</f>
        <v>249221</v>
      </c>
      <c r="O155" s="34">
        <f t="shared" si="7"/>
        <v>0</v>
      </c>
    </row>
    <row r="156" spans="2:15" hidden="1" x14ac:dyDescent="0.25">
      <c r="B156" s="36">
        <v>45905</v>
      </c>
      <c r="C156" s="37" t="s">
        <v>1543</v>
      </c>
      <c r="D156" s="37">
        <f t="shared" si="6"/>
        <v>56649</v>
      </c>
      <c r="E156" s="37" t="s">
        <v>1228</v>
      </c>
      <c r="F156" s="37" t="s">
        <v>1544</v>
      </c>
      <c r="G156" s="38">
        <v>230760</v>
      </c>
      <c r="H156" s="39" t="s">
        <v>1214</v>
      </c>
      <c r="I156" s="38">
        <v>18461</v>
      </c>
      <c r="J156" s="38">
        <f t="shared" si="8"/>
        <v>249221</v>
      </c>
      <c r="K156" s="37" t="s">
        <v>0</v>
      </c>
      <c r="L156" s="37" t="s">
        <v>1208</v>
      </c>
      <c r="M156" s="35" t="s">
        <v>1234</v>
      </c>
      <c r="N156" s="34">
        <f>+VLOOKUP(D156,'CK phản hồi'!$G$2:$X$346,18,0)</f>
        <v>249221</v>
      </c>
      <c r="O156" s="34">
        <f t="shared" si="7"/>
        <v>0</v>
      </c>
    </row>
    <row r="157" spans="2:15" hidden="1" x14ac:dyDescent="0.25">
      <c r="B157" s="36">
        <v>45905</v>
      </c>
      <c r="C157" s="37" t="s">
        <v>1545</v>
      </c>
      <c r="D157" s="37">
        <f t="shared" si="6"/>
        <v>56650</v>
      </c>
      <c r="E157" s="37" t="s">
        <v>1228</v>
      </c>
      <c r="F157" s="37" t="s">
        <v>1546</v>
      </c>
      <c r="G157" s="38">
        <v>184608</v>
      </c>
      <c r="H157" s="39" t="s">
        <v>1214</v>
      </c>
      <c r="I157" s="38">
        <v>14769</v>
      </c>
      <c r="J157" s="38">
        <f t="shared" si="8"/>
        <v>199377</v>
      </c>
      <c r="K157" s="37" t="s">
        <v>0</v>
      </c>
      <c r="L157" s="37" t="s">
        <v>1208</v>
      </c>
      <c r="M157" s="35" t="s">
        <v>1234</v>
      </c>
      <c r="N157" s="34">
        <f>+VLOOKUP(D157,'CK phản hồi'!$G$2:$X$346,18,0)</f>
        <v>199377</v>
      </c>
      <c r="O157" s="34">
        <f t="shared" si="7"/>
        <v>0</v>
      </c>
    </row>
    <row r="158" spans="2:15" hidden="1" x14ac:dyDescent="0.25">
      <c r="B158" s="36">
        <v>45905</v>
      </c>
      <c r="C158" s="37" t="s">
        <v>1547</v>
      </c>
      <c r="D158" s="37">
        <f t="shared" si="6"/>
        <v>56651</v>
      </c>
      <c r="E158" s="37" t="s">
        <v>1228</v>
      </c>
      <c r="F158" s="37" t="s">
        <v>1548</v>
      </c>
      <c r="G158" s="38">
        <v>184608</v>
      </c>
      <c r="H158" s="39" t="s">
        <v>1214</v>
      </c>
      <c r="I158" s="38">
        <v>14769</v>
      </c>
      <c r="J158" s="38">
        <f t="shared" si="8"/>
        <v>199377</v>
      </c>
      <c r="K158" s="37" t="s">
        <v>0</v>
      </c>
      <c r="L158" s="37" t="s">
        <v>1208</v>
      </c>
      <c r="M158" s="35" t="s">
        <v>1234</v>
      </c>
      <c r="N158" s="34">
        <f>+VLOOKUP(D158,'CK phản hồi'!$G$2:$X$346,18,0)</f>
        <v>199377</v>
      </c>
      <c r="O158" s="34">
        <f t="shared" si="7"/>
        <v>0</v>
      </c>
    </row>
    <row r="159" spans="2:15" hidden="1" x14ac:dyDescent="0.25">
      <c r="B159" s="36">
        <v>45905</v>
      </c>
      <c r="C159" s="37" t="s">
        <v>1549</v>
      </c>
      <c r="D159" s="37">
        <f t="shared" si="6"/>
        <v>56652</v>
      </c>
      <c r="E159" s="37" t="s">
        <v>1228</v>
      </c>
      <c r="F159" s="37" t="s">
        <v>1550</v>
      </c>
      <c r="G159" s="38">
        <v>184608</v>
      </c>
      <c r="H159" s="39" t="s">
        <v>1214</v>
      </c>
      <c r="I159" s="38">
        <v>14769</v>
      </c>
      <c r="J159" s="38">
        <f t="shared" si="8"/>
        <v>199377</v>
      </c>
      <c r="K159" s="37" t="s">
        <v>0</v>
      </c>
      <c r="L159" s="37" t="s">
        <v>1208</v>
      </c>
      <c r="M159" s="35" t="s">
        <v>1234</v>
      </c>
      <c r="N159" s="34">
        <f>+VLOOKUP(D159,'CK phản hồi'!$G$2:$X$346,18,0)</f>
        <v>199377</v>
      </c>
      <c r="O159" s="34">
        <f t="shared" si="7"/>
        <v>0</v>
      </c>
    </row>
    <row r="160" spans="2:15" hidden="1" x14ac:dyDescent="0.25">
      <c r="B160" s="36">
        <v>45905</v>
      </c>
      <c r="C160" s="37" t="s">
        <v>1551</v>
      </c>
      <c r="D160" s="37">
        <f t="shared" si="6"/>
        <v>56653</v>
      </c>
      <c r="E160" s="37" t="s">
        <v>1228</v>
      </c>
      <c r="F160" s="37" t="s">
        <v>1552</v>
      </c>
      <c r="G160" s="38">
        <v>184608</v>
      </c>
      <c r="H160" s="39" t="s">
        <v>1214</v>
      </c>
      <c r="I160" s="38">
        <v>14769</v>
      </c>
      <c r="J160" s="38">
        <f t="shared" si="8"/>
        <v>199377</v>
      </c>
      <c r="K160" s="37" t="s">
        <v>0</v>
      </c>
      <c r="L160" s="37" t="s">
        <v>1208</v>
      </c>
      <c r="M160" s="35" t="s">
        <v>1234</v>
      </c>
      <c r="N160" s="34">
        <f>+VLOOKUP(D160,'CK phản hồi'!$G$2:$X$346,18,0)</f>
        <v>199377</v>
      </c>
      <c r="O160" s="34">
        <f t="shared" si="7"/>
        <v>0</v>
      </c>
    </row>
    <row r="161" spans="2:15" hidden="1" x14ac:dyDescent="0.25">
      <c r="B161" s="36">
        <v>45905</v>
      </c>
      <c r="C161" s="37" t="s">
        <v>1553</v>
      </c>
      <c r="D161" s="37">
        <f t="shared" si="6"/>
        <v>56659</v>
      </c>
      <c r="E161" s="37" t="s">
        <v>1228</v>
      </c>
      <c r="F161" s="37" t="s">
        <v>1554</v>
      </c>
      <c r="G161" s="38">
        <v>184608</v>
      </c>
      <c r="H161" s="39" t="s">
        <v>1214</v>
      </c>
      <c r="I161" s="38">
        <v>14769</v>
      </c>
      <c r="J161" s="38">
        <f t="shared" si="8"/>
        <v>199377</v>
      </c>
      <c r="K161" s="37" t="s">
        <v>0</v>
      </c>
      <c r="L161" s="37" t="s">
        <v>1208</v>
      </c>
      <c r="M161" s="35" t="s">
        <v>1234</v>
      </c>
      <c r="N161" s="34">
        <f>+VLOOKUP(D161,'CK phản hồi'!$G$2:$X$346,18,0)</f>
        <v>199377</v>
      </c>
      <c r="O161" s="34">
        <f t="shared" si="7"/>
        <v>0</v>
      </c>
    </row>
    <row r="162" spans="2:15" hidden="1" x14ac:dyDescent="0.25">
      <c r="B162" s="36">
        <v>45905</v>
      </c>
      <c r="C162" s="37" t="s">
        <v>1555</v>
      </c>
      <c r="D162" s="37">
        <f t="shared" si="6"/>
        <v>56660</v>
      </c>
      <c r="E162" s="37" t="s">
        <v>1228</v>
      </c>
      <c r="F162" s="37" t="s">
        <v>1556</v>
      </c>
      <c r="G162" s="38">
        <v>184608</v>
      </c>
      <c r="H162" s="39" t="s">
        <v>1214</v>
      </c>
      <c r="I162" s="38">
        <v>14769</v>
      </c>
      <c r="J162" s="38">
        <f t="shared" si="8"/>
        <v>199377</v>
      </c>
      <c r="K162" s="37" t="s">
        <v>0</v>
      </c>
      <c r="L162" s="37" t="s">
        <v>1208</v>
      </c>
      <c r="M162" s="35" t="s">
        <v>1234</v>
      </c>
      <c r="N162" s="34">
        <f>+VLOOKUP(D162,'CK phản hồi'!$G$2:$X$346,18,0)</f>
        <v>199377</v>
      </c>
      <c r="O162" s="34">
        <f t="shared" si="7"/>
        <v>0</v>
      </c>
    </row>
    <row r="163" spans="2:15" hidden="1" x14ac:dyDescent="0.25">
      <c r="B163" s="36">
        <v>45905</v>
      </c>
      <c r="C163" s="37" t="s">
        <v>1557</v>
      </c>
      <c r="D163" s="37">
        <f t="shared" si="6"/>
        <v>56661</v>
      </c>
      <c r="E163" s="37" t="s">
        <v>1228</v>
      </c>
      <c r="F163" s="37" t="s">
        <v>1558</v>
      </c>
      <c r="G163" s="38">
        <v>230760</v>
      </c>
      <c r="H163" s="39" t="s">
        <v>1214</v>
      </c>
      <c r="I163" s="38">
        <v>18461</v>
      </c>
      <c r="J163" s="38">
        <f t="shared" si="8"/>
        <v>249221</v>
      </c>
      <c r="K163" s="37" t="s">
        <v>0</v>
      </c>
      <c r="L163" s="37" t="s">
        <v>1208</v>
      </c>
      <c r="M163" s="35" t="s">
        <v>1234</v>
      </c>
      <c r="N163" s="34">
        <f>+VLOOKUP(D163,'CK phản hồi'!$G$2:$X$346,18,0)</f>
        <v>249221</v>
      </c>
      <c r="O163" s="34">
        <f t="shared" si="7"/>
        <v>0</v>
      </c>
    </row>
    <row r="164" spans="2:15" hidden="1" x14ac:dyDescent="0.25">
      <c r="B164" s="36">
        <v>45906</v>
      </c>
      <c r="C164" s="37" t="s">
        <v>1559</v>
      </c>
      <c r="D164" s="37">
        <f t="shared" si="6"/>
        <v>56728</v>
      </c>
      <c r="E164" s="37" t="s">
        <v>1228</v>
      </c>
      <c r="F164" s="37" t="s">
        <v>1560</v>
      </c>
      <c r="G164" s="38">
        <v>184608</v>
      </c>
      <c r="H164" s="39" t="s">
        <v>1214</v>
      </c>
      <c r="I164" s="38">
        <v>14769</v>
      </c>
      <c r="J164" s="38">
        <f t="shared" si="8"/>
        <v>199377</v>
      </c>
      <c r="K164" s="37" t="s">
        <v>0</v>
      </c>
      <c r="L164" s="37" t="s">
        <v>1208</v>
      </c>
      <c r="M164" s="35" t="s">
        <v>1234</v>
      </c>
      <c r="N164" s="34">
        <f>+VLOOKUP(D164,'CK phản hồi'!$G$2:$X$346,18,0)</f>
        <v>199377</v>
      </c>
      <c r="O164" s="34">
        <f t="shared" si="7"/>
        <v>0</v>
      </c>
    </row>
    <row r="165" spans="2:15" hidden="1" x14ac:dyDescent="0.25">
      <c r="B165" s="36">
        <v>45906</v>
      </c>
      <c r="C165" s="37" t="s">
        <v>1561</v>
      </c>
      <c r="D165" s="37">
        <f t="shared" si="6"/>
        <v>56729</v>
      </c>
      <c r="E165" s="37" t="s">
        <v>1228</v>
      </c>
      <c r="F165" s="37" t="s">
        <v>1562</v>
      </c>
      <c r="G165" s="38">
        <v>230760</v>
      </c>
      <c r="H165" s="39" t="s">
        <v>1214</v>
      </c>
      <c r="I165" s="38">
        <v>18461</v>
      </c>
      <c r="J165" s="38">
        <f t="shared" si="8"/>
        <v>249221</v>
      </c>
      <c r="K165" s="37" t="s">
        <v>0</v>
      </c>
      <c r="L165" s="37" t="s">
        <v>1208</v>
      </c>
      <c r="M165" s="35" t="s">
        <v>1234</v>
      </c>
      <c r="N165" s="34">
        <f>+VLOOKUP(D165,'CK phản hồi'!$G$2:$X$346,18,0)</f>
        <v>249221</v>
      </c>
      <c r="O165" s="34">
        <f t="shared" si="7"/>
        <v>0</v>
      </c>
    </row>
    <row r="166" spans="2:15" hidden="1" x14ac:dyDescent="0.25">
      <c r="B166" s="36">
        <v>45906</v>
      </c>
      <c r="C166" s="37" t="s">
        <v>1563</v>
      </c>
      <c r="D166" s="37">
        <f t="shared" si="6"/>
        <v>56730</v>
      </c>
      <c r="E166" s="37" t="s">
        <v>1228</v>
      </c>
      <c r="F166" s="37" t="s">
        <v>1564</v>
      </c>
      <c r="G166" s="38">
        <v>230760</v>
      </c>
      <c r="H166" s="39" t="s">
        <v>1214</v>
      </c>
      <c r="I166" s="38">
        <v>18461</v>
      </c>
      <c r="J166" s="38">
        <f t="shared" si="8"/>
        <v>249221</v>
      </c>
      <c r="K166" s="37" t="s">
        <v>0</v>
      </c>
      <c r="L166" s="37" t="s">
        <v>1208</v>
      </c>
      <c r="M166" s="35" t="s">
        <v>1234</v>
      </c>
      <c r="N166" s="34">
        <f>+VLOOKUP(D166,'CK phản hồi'!$G$2:$X$346,18,0)</f>
        <v>249221</v>
      </c>
      <c r="O166" s="34">
        <f t="shared" si="7"/>
        <v>0</v>
      </c>
    </row>
    <row r="167" spans="2:15" hidden="1" x14ac:dyDescent="0.25">
      <c r="B167" s="36">
        <v>45906</v>
      </c>
      <c r="C167" s="37" t="s">
        <v>1565</v>
      </c>
      <c r="D167" s="37">
        <f t="shared" si="6"/>
        <v>56731</v>
      </c>
      <c r="E167" s="37" t="s">
        <v>1228</v>
      </c>
      <c r="F167" s="37" t="s">
        <v>1566</v>
      </c>
      <c r="G167" s="38">
        <v>230760</v>
      </c>
      <c r="H167" s="39" t="s">
        <v>1214</v>
      </c>
      <c r="I167" s="38">
        <v>18461</v>
      </c>
      <c r="J167" s="38">
        <f t="shared" si="8"/>
        <v>249221</v>
      </c>
      <c r="K167" s="37" t="s">
        <v>0</v>
      </c>
      <c r="L167" s="37" t="s">
        <v>1208</v>
      </c>
      <c r="M167" s="35" t="s">
        <v>1234</v>
      </c>
      <c r="N167" s="34">
        <f>+VLOOKUP(D167,'CK phản hồi'!$G$2:$X$346,18,0)</f>
        <v>249221</v>
      </c>
      <c r="O167" s="34">
        <f t="shared" si="7"/>
        <v>0</v>
      </c>
    </row>
    <row r="168" spans="2:15" hidden="1" x14ac:dyDescent="0.25">
      <c r="B168" s="36">
        <v>45906</v>
      </c>
      <c r="C168" s="37" t="s">
        <v>1567</v>
      </c>
      <c r="D168" s="37">
        <f t="shared" si="6"/>
        <v>56744</v>
      </c>
      <c r="E168" s="37" t="s">
        <v>1228</v>
      </c>
      <c r="F168" s="37" t="s">
        <v>1568</v>
      </c>
      <c r="G168" s="38">
        <v>230760</v>
      </c>
      <c r="H168" s="39" t="s">
        <v>1214</v>
      </c>
      <c r="I168" s="38">
        <v>18461</v>
      </c>
      <c r="J168" s="38">
        <f t="shared" si="8"/>
        <v>249221</v>
      </c>
      <c r="K168" s="37" t="s">
        <v>0</v>
      </c>
      <c r="L168" s="37" t="s">
        <v>1208</v>
      </c>
      <c r="M168" s="35" t="s">
        <v>1234</v>
      </c>
      <c r="N168" s="34">
        <f>+VLOOKUP(D168,'CK phản hồi'!$G$2:$X$346,18,0)</f>
        <v>249221</v>
      </c>
      <c r="O168" s="34">
        <f t="shared" si="7"/>
        <v>0</v>
      </c>
    </row>
    <row r="169" spans="2:15" hidden="1" x14ac:dyDescent="0.25">
      <c r="B169" s="36">
        <v>45906</v>
      </c>
      <c r="C169" s="37" t="s">
        <v>1569</v>
      </c>
      <c r="D169" s="37">
        <f t="shared" si="6"/>
        <v>57003</v>
      </c>
      <c r="E169" s="37" t="s">
        <v>1228</v>
      </c>
      <c r="F169" s="37" t="s">
        <v>1570</v>
      </c>
      <c r="G169" s="38">
        <v>230760</v>
      </c>
      <c r="H169" s="39" t="s">
        <v>1214</v>
      </c>
      <c r="I169" s="38">
        <v>18461</v>
      </c>
      <c r="J169" s="38">
        <f t="shared" si="8"/>
        <v>249221</v>
      </c>
      <c r="K169" s="37" t="s">
        <v>0</v>
      </c>
      <c r="L169" s="37" t="s">
        <v>1208</v>
      </c>
      <c r="M169" s="35" t="s">
        <v>1234</v>
      </c>
      <c r="N169" s="34">
        <f>+VLOOKUP(D169,'CK phản hồi'!$G$2:$X$346,18,0)</f>
        <v>249221</v>
      </c>
      <c r="O169" s="34">
        <f t="shared" si="7"/>
        <v>0</v>
      </c>
    </row>
    <row r="170" spans="2:15" hidden="1" x14ac:dyDescent="0.25">
      <c r="B170" s="36">
        <v>45906</v>
      </c>
      <c r="C170" s="37" t="s">
        <v>1571</v>
      </c>
      <c r="D170" s="37">
        <f t="shared" si="6"/>
        <v>57014</v>
      </c>
      <c r="E170" s="37" t="s">
        <v>1228</v>
      </c>
      <c r="F170" s="37" t="s">
        <v>1572</v>
      </c>
      <c r="G170" s="38">
        <v>184608</v>
      </c>
      <c r="H170" s="39" t="s">
        <v>1214</v>
      </c>
      <c r="I170" s="38">
        <v>14769</v>
      </c>
      <c r="J170" s="38">
        <f t="shared" si="8"/>
        <v>199377</v>
      </c>
      <c r="K170" s="37" t="s">
        <v>0</v>
      </c>
      <c r="L170" s="37" t="s">
        <v>1208</v>
      </c>
      <c r="M170" s="35" t="s">
        <v>1234</v>
      </c>
      <c r="N170" s="34">
        <f>+VLOOKUP(D170,'CK phản hồi'!$G$2:$X$346,18,0)</f>
        <v>199377</v>
      </c>
      <c r="O170" s="34">
        <f t="shared" si="7"/>
        <v>0</v>
      </c>
    </row>
    <row r="171" spans="2:15" hidden="1" x14ac:dyDescent="0.25">
      <c r="B171" s="36">
        <v>45908</v>
      </c>
      <c r="C171" s="37" t="s">
        <v>1573</v>
      </c>
      <c r="D171" s="37">
        <f t="shared" si="6"/>
        <v>57793</v>
      </c>
      <c r="E171" s="37" t="s">
        <v>1228</v>
      </c>
      <c r="F171" s="37" t="s">
        <v>1574</v>
      </c>
      <c r="G171" s="38">
        <v>184608</v>
      </c>
      <c r="H171" s="39" t="s">
        <v>1214</v>
      </c>
      <c r="I171" s="38">
        <v>14769</v>
      </c>
      <c r="J171" s="38">
        <f t="shared" si="8"/>
        <v>199377</v>
      </c>
      <c r="K171" s="37" t="s">
        <v>0</v>
      </c>
      <c r="L171" s="37" t="s">
        <v>1208</v>
      </c>
      <c r="M171" s="35" t="s">
        <v>1234</v>
      </c>
      <c r="N171" s="34">
        <f>+VLOOKUP(D171,'CK phản hồi'!$G$2:$X$346,18,0)</f>
        <v>199377</v>
      </c>
      <c r="O171" s="34">
        <f t="shared" si="7"/>
        <v>0</v>
      </c>
    </row>
    <row r="172" spans="2:15" hidden="1" x14ac:dyDescent="0.25">
      <c r="B172" s="36">
        <v>45908</v>
      </c>
      <c r="C172" s="37" t="s">
        <v>1575</v>
      </c>
      <c r="D172" s="37">
        <f t="shared" si="6"/>
        <v>57794</v>
      </c>
      <c r="E172" s="37" t="s">
        <v>1228</v>
      </c>
      <c r="F172" s="37" t="s">
        <v>1576</v>
      </c>
      <c r="G172" s="38">
        <v>184608</v>
      </c>
      <c r="H172" s="39" t="s">
        <v>1214</v>
      </c>
      <c r="I172" s="38">
        <v>14769</v>
      </c>
      <c r="J172" s="38">
        <f t="shared" si="8"/>
        <v>199377</v>
      </c>
      <c r="K172" s="37" t="s">
        <v>0</v>
      </c>
      <c r="L172" s="37" t="s">
        <v>1208</v>
      </c>
      <c r="M172" s="35" t="s">
        <v>1234</v>
      </c>
      <c r="N172" s="34">
        <f>+VLOOKUP(D172,'CK phản hồi'!$G$2:$X$346,18,0)</f>
        <v>199377</v>
      </c>
      <c r="O172" s="34">
        <f t="shared" si="7"/>
        <v>0</v>
      </c>
    </row>
    <row r="173" spans="2:15" hidden="1" x14ac:dyDescent="0.25">
      <c r="B173" s="36">
        <v>45908</v>
      </c>
      <c r="C173" s="37" t="s">
        <v>1577</v>
      </c>
      <c r="D173" s="37">
        <f t="shared" si="6"/>
        <v>57814</v>
      </c>
      <c r="E173" s="37" t="s">
        <v>1228</v>
      </c>
      <c r="F173" s="37" t="s">
        <v>1578</v>
      </c>
      <c r="G173" s="38">
        <v>230760</v>
      </c>
      <c r="H173" s="39" t="s">
        <v>1214</v>
      </c>
      <c r="I173" s="38">
        <v>18461</v>
      </c>
      <c r="J173" s="38">
        <f t="shared" si="8"/>
        <v>249221</v>
      </c>
      <c r="K173" s="37" t="s">
        <v>0</v>
      </c>
      <c r="L173" s="37" t="s">
        <v>1208</v>
      </c>
      <c r="M173" s="35" t="s">
        <v>1234</v>
      </c>
      <c r="N173" s="34">
        <f>+VLOOKUP(D173,'CK phản hồi'!$G$2:$X$346,18,0)</f>
        <v>249221</v>
      </c>
      <c r="O173" s="34">
        <f t="shared" si="7"/>
        <v>0</v>
      </c>
    </row>
    <row r="174" spans="2:15" hidden="1" x14ac:dyDescent="0.25">
      <c r="B174" s="36">
        <v>45909</v>
      </c>
      <c r="C174" s="37" t="s">
        <v>1579</v>
      </c>
      <c r="D174" s="37">
        <f t="shared" si="6"/>
        <v>57890</v>
      </c>
      <c r="E174" s="37" t="s">
        <v>1228</v>
      </c>
      <c r="F174" s="37" t="s">
        <v>1580</v>
      </c>
      <c r="G174" s="38">
        <v>184608</v>
      </c>
      <c r="H174" s="39" t="s">
        <v>1214</v>
      </c>
      <c r="I174" s="38">
        <v>14769</v>
      </c>
      <c r="J174" s="38">
        <f t="shared" si="8"/>
        <v>199377</v>
      </c>
      <c r="K174" s="37" t="s">
        <v>0</v>
      </c>
      <c r="L174" s="37" t="s">
        <v>1208</v>
      </c>
      <c r="M174" s="35" t="s">
        <v>1234</v>
      </c>
      <c r="N174" s="34">
        <f>+VLOOKUP(D174,'CK phản hồi'!$G$2:$X$346,18,0)</f>
        <v>199377</v>
      </c>
      <c r="O174" s="34">
        <f t="shared" si="7"/>
        <v>0</v>
      </c>
    </row>
    <row r="175" spans="2:15" hidden="1" x14ac:dyDescent="0.25">
      <c r="B175" s="36">
        <v>45909</v>
      </c>
      <c r="C175" s="37" t="s">
        <v>1581</v>
      </c>
      <c r="D175" s="37">
        <f t="shared" si="6"/>
        <v>57891</v>
      </c>
      <c r="E175" s="37" t="s">
        <v>1228</v>
      </c>
      <c r="F175" s="37" t="s">
        <v>1582</v>
      </c>
      <c r="G175" s="38">
        <v>461520</v>
      </c>
      <c r="H175" s="39" t="s">
        <v>1214</v>
      </c>
      <c r="I175" s="38">
        <v>36922</v>
      </c>
      <c r="J175" s="38">
        <f t="shared" si="8"/>
        <v>498442</v>
      </c>
      <c r="K175" s="37" t="s">
        <v>0</v>
      </c>
      <c r="L175" s="37" t="s">
        <v>1208</v>
      </c>
      <c r="M175" s="35" t="s">
        <v>1234</v>
      </c>
      <c r="N175" s="34">
        <f>+VLOOKUP(D175,'CK phản hồi'!$G$2:$X$346,18,0)</f>
        <v>498442</v>
      </c>
      <c r="O175" s="34">
        <f t="shared" si="7"/>
        <v>0</v>
      </c>
    </row>
    <row r="176" spans="2:15" hidden="1" x14ac:dyDescent="0.25">
      <c r="B176" s="36">
        <v>45909</v>
      </c>
      <c r="C176" s="37" t="s">
        <v>1583</v>
      </c>
      <c r="D176" s="37">
        <f t="shared" si="6"/>
        <v>57892</v>
      </c>
      <c r="E176" s="37" t="s">
        <v>1228</v>
      </c>
      <c r="F176" s="37" t="s">
        <v>1584</v>
      </c>
      <c r="G176" s="38">
        <v>184608</v>
      </c>
      <c r="H176" s="39" t="s">
        <v>1214</v>
      </c>
      <c r="I176" s="38">
        <v>14769</v>
      </c>
      <c r="J176" s="38">
        <f t="shared" si="8"/>
        <v>199377</v>
      </c>
      <c r="K176" s="37" t="s">
        <v>0</v>
      </c>
      <c r="L176" s="37" t="s">
        <v>1208</v>
      </c>
      <c r="M176" s="35" t="s">
        <v>1234</v>
      </c>
      <c r="N176" s="34">
        <f>+VLOOKUP(D176,'CK phản hồi'!$G$2:$X$346,18,0)</f>
        <v>199377</v>
      </c>
      <c r="O176" s="34">
        <f t="shared" si="7"/>
        <v>0</v>
      </c>
    </row>
    <row r="177" spans="2:15" hidden="1" x14ac:dyDescent="0.25">
      <c r="B177" s="36">
        <v>45909</v>
      </c>
      <c r="C177" s="37" t="s">
        <v>1585</v>
      </c>
      <c r="D177" s="37">
        <f t="shared" si="6"/>
        <v>57893</v>
      </c>
      <c r="E177" s="37" t="s">
        <v>1228</v>
      </c>
      <c r="F177" s="37" t="s">
        <v>1586</v>
      </c>
      <c r="G177" s="38">
        <v>184608</v>
      </c>
      <c r="H177" s="39" t="s">
        <v>1214</v>
      </c>
      <c r="I177" s="38">
        <v>14769</v>
      </c>
      <c r="J177" s="38">
        <f t="shared" si="8"/>
        <v>199377</v>
      </c>
      <c r="K177" s="37" t="s">
        <v>0</v>
      </c>
      <c r="L177" s="37" t="s">
        <v>1208</v>
      </c>
      <c r="M177" s="35" t="s">
        <v>1234</v>
      </c>
      <c r="N177" s="34">
        <f>+VLOOKUP(D177,'CK phản hồi'!$G$2:$X$346,18,0)</f>
        <v>199377</v>
      </c>
      <c r="O177" s="34">
        <f t="shared" si="7"/>
        <v>0</v>
      </c>
    </row>
    <row r="178" spans="2:15" hidden="1" x14ac:dyDescent="0.25">
      <c r="B178" s="36">
        <v>45909</v>
      </c>
      <c r="C178" s="37" t="s">
        <v>1587</v>
      </c>
      <c r="D178" s="37">
        <f t="shared" si="6"/>
        <v>57901</v>
      </c>
      <c r="E178" s="37" t="s">
        <v>1228</v>
      </c>
      <c r="F178" s="37" t="s">
        <v>1588</v>
      </c>
      <c r="G178" s="38">
        <v>346140</v>
      </c>
      <c r="H178" s="39" t="s">
        <v>1214</v>
      </c>
      <c r="I178" s="38">
        <v>27691</v>
      </c>
      <c r="J178" s="38">
        <f t="shared" si="8"/>
        <v>373831</v>
      </c>
      <c r="K178" s="37" t="s">
        <v>0</v>
      </c>
      <c r="L178" s="37" t="s">
        <v>1208</v>
      </c>
      <c r="M178" s="35" t="s">
        <v>1234</v>
      </c>
      <c r="N178" s="34">
        <f>+VLOOKUP(D178,'CK phản hồi'!$G$2:$X$346,18,0)</f>
        <v>373831</v>
      </c>
      <c r="O178" s="34">
        <f t="shared" si="7"/>
        <v>0</v>
      </c>
    </row>
    <row r="179" spans="2:15" hidden="1" x14ac:dyDescent="0.25">
      <c r="B179" s="36">
        <v>45909</v>
      </c>
      <c r="C179" s="37" t="s">
        <v>1589</v>
      </c>
      <c r="D179" s="37">
        <f t="shared" si="6"/>
        <v>57902</v>
      </c>
      <c r="E179" s="37" t="s">
        <v>1228</v>
      </c>
      <c r="F179" s="37" t="s">
        <v>1590</v>
      </c>
      <c r="G179" s="38">
        <v>184608</v>
      </c>
      <c r="H179" s="39" t="s">
        <v>1214</v>
      </c>
      <c r="I179" s="38">
        <v>14769</v>
      </c>
      <c r="J179" s="38">
        <f t="shared" si="8"/>
        <v>199377</v>
      </c>
      <c r="K179" s="37" t="s">
        <v>0</v>
      </c>
      <c r="L179" s="37" t="s">
        <v>1208</v>
      </c>
      <c r="M179" s="35" t="s">
        <v>1234</v>
      </c>
      <c r="N179" s="34">
        <f>+VLOOKUP(D179,'CK phản hồi'!$G$2:$X$346,18,0)</f>
        <v>199377</v>
      </c>
      <c r="O179" s="34">
        <f t="shared" si="7"/>
        <v>0</v>
      </c>
    </row>
    <row r="180" spans="2:15" hidden="1" x14ac:dyDescent="0.25">
      <c r="B180" s="36">
        <v>45909</v>
      </c>
      <c r="C180" s="37" t="s">
        <v>1591</v>
      </c>
      <c r="D180" s="37">
        <f t="shared" si="6"/>
        <v>57903</v>
      </c>
      <c r="E180" s="37" t="s">
        <v>1228</v>
      </c>
      <c r="F180" s="37" t="s">
        <v>1592</v>
      </c>
      <c r="G180" s="38">
        <v>230760</v>
      </c>
      <c r="H180" s="39" t="s">
        <v>1214</v>
      </c>
      <c r="I180" s="38">
        <v>18461</v>
      </c>
      <c r="J180" s="38">
        <f t="shared" si="8"/>
        <v>249221</v>
      </c>
      <c r="K180" s="37" t="s">
        <v>0</v>
      </c>
      <c r="L180" s="37" t="s">
        <v>1208</v>
      </c>
      <c r="M180" s="35" t="s">
        <v>1234</v>
      </c>
      <c r="N180" s="34">
        <f>+VLOOKUP(D180,'CK phản hồi'!$G$2:$X$346,18,0)</f>
        <v>249221</v>
      </c>
      <c r="O180" s="34">
        <f t="shared" si="7"/>
        <v>0</v>
      </c>
    </row>
    <row r="181" spans="2:15" hidden="1" x14ac:dyDescent="0.25">
      <c r="B181" s="36">
        <v>45909</v>
      </c>
      <c r="C181" s="37" t="s">
        <v>1593</v>
      </c>
      <c r="D181" s="37">
        <f t="shared" si="6"/>
        <v>57904</v>
      </c>
      <c r="E181" s="37" t="s">
        <v>1228</v>
      </c>
      <c r="F181" s="37" t="s">
        <v>1594</v>
      </c>
      <c r="G181" s="38">
        <v>230760</v>
      </c>
      <c r="H181" s="39" t="s">
        <v>1214</v>
      </c>
      <c r="I181" s="38">
        <v>18461</v>
      </c>
      <c r="J181" s="38">
        <f t="shared" si="8"/>
        <v>249221</v>
      </c>
      <c r="K181" s="37" t="s">
        <v>0</v>
      </c>
      <c r="L181" s="37" t="s">
        <v>1208</v>
      </c>
      <c r="M181" s="35" t="s">
        <v>1234</v>
      </c>
      <c r="N181" s="34">
        <f>+VLOOKUP(D181,'CK phản hồi'!$G$2:$X$346,18,0)</f>
        <v>249221</v>
      </c>
      <c r="O181" s="34">
        <f t="shared" si="7"/>
        <v>0</v>
      </c>
    </row>
    <row r="182" spans="2:15" hidden="1" x14ac:dyDescent="0.25">
      <c r="B182" s="36">
        <v>45909</v>
      </c>
      <c r="C182" s="37" t="s">
        <v>1595</v>
      </c>
      <c r="D182" s="37">
        <f t="shared" si="6"/>
        <v>57905</v>
      </c>
      <c r="E182" s="37" t="s">
        <v>1228</v>
      </c>
      <c r="F182" s="37" t="s">
        <v>1596</v>
      </c>
      <c r="G182" s="38">
        <v>184608</v>
      </c>
      <c r="H182" s="39" t="s">
        <v>1214</v>
      </c>
      <c r="I182" s="38">
        <v>14769</v>
      </c>
      <c r="J182" s="38">
        <f t="shared" si="8"/>
        <v>199377</v>
      </c>
      <c r="K182" s="37" t="s">
        <v>0</v>
      </c>
      <c r="L182" s="37" t="s">
        <v>1208</v>
      </c>
      <c r="M182" s="35" t="s">
        <v>1234</v>
      </c>
      <c r="N182" s="34">
        <f>+VLOOKUP(D182,'CK phản hồi'!$G$2:$X$346,18,0)</f>
        <v>199377</v>
      </c>
      <c r="O182" s="34">
        <f t="shared" si="7"/>
        <v>0</v>
      </c>
    </row>
    <row r="183" spans="2:15" hidden="1" x14ac:dyDescent="0.25">
      <c r="B183" s="36">
        <v>45909</v>
      </c>
      <c r="C183" s="37" t="s">
        <v>1597</v>
      </c>
      <c r="D183" s="37">
        <f t="shared" si="6"/>
        <v>57921</v>
      </c>
      <c r="E183" s="37" t="s">
        <v>1228</v>
      </c>
      <c r="F183" s="37" t="s">
        <v>1598</v>
      </c>
      <c r="G183" s="38">
        <v>184608</v>
      </c>
      <c r="H183" s="39" t="s">
        <v>1214</v>
      </c>
      <c r="I183" s="38">
        <v>14769</v>
      </c>
      <c r="J183" s="38">
        <f t="shared" si="8"/>
        <v>199377</v>
      </c>
      <c r="K183" s="37" t="s">
        <v>0</v>
      </c>
      <c r="L183" s="37" t="s">
        <v>1208</v>
      </c>
      <c r="M183" s="35" t="s">
        <v>1234</v>
      </c>
      <c r="N183" s="34">
        <f>+VLOOKUP(D183,'CK phản hồi'!$G$2:$X$346,18,0)</f>
        <v>199377</v>
      </c>
      <c r="O183" s="34">
        <f t="shared" si="7"/>
        <v>0</v>
      </c>
    </row>
    <row r="184" spans="2:15" hidden="1" x14ac:dyDescent="0.25">
      <c r="B184" s="36">
        <v>45910</v>
      </c>
      <c r="C184" s="37" t="s">
        <v>1599</v>
      </c>
      <c r="D184" s="37">
        <f t="shared" si="6"/>
        <v>57974</v>
      </c>
      <c r="E184" s="37" t="s">
        <v>1228</v>
      </c>
      <c r="F184" s="37" t="s">
        <v>1600</v>
      </c>
      <c r="G184" s="38">
        <v>184608</v>
      </c>
      <c r="H184" s="39" t="s">
        <v>1214</v>
      </c>
      <c r="I184" s="38">
        <v>14769</v>
      </c>
      <c r="J184" s="38">
        <f t="shared" si="8"/>
        <v>199377</v>
      </c>
      <c r="K184" s="37" t="s">
        <v>0</v>
      </c>
      <c r="L184" s="37" t="s">
        <v>1208</v>
      </c>
      <c r="M184" s="35" t="s">
        <v>1234</v>
      </c>
      <c r="N184" s="34">
        <f>+VLOOKUP(D184,'CK phản hồi'!$G$2:$X$346,18,0)</f>
        <v>199377</v>
      </c>
      <c r="O184" s="34">
        <f t="shared" si="7"/>
        <v>0</v>
      </c>
    </row>
    <row r="185" spans="2:15" hidden="1" x14ac:dyDescent="0.25">
      <c r="B185" s="36">
        <v>45910</v>
      </c>
      <c r="C185" s="37" t="s">
        <v>1601</v>
      </c>
      <c r="D185" s="37">
        <f t="shared" si="6"/>
        <v>57975</v>
      </c>
      <c r="E185" s="37" t="s">
        <v>1228</v>
      </c>
      <c r="F185" s="37" t="s">
        <v>1602</v>
      </c>
      <c r="G185" s="38">
        <v>230760</v>
      </c>
      <c r="H185" s="39" t="s">
        <v>1214</v>
      </c>
      <c r="I185" s="38">
        <v>18461</v>
      </c>
      <c r="J185" s="38">
        <f t="shared" si="8"/>
        <v>249221</v>
      </c>
      <c r="K185" s="37" t="s">
        <v>0</v>
      </c>
      <c r="L185" s="37" t="s">
        <v>1208</v>
      </c>
      <c r="M185" s="35" t="s">
        <v>1234</v>
      </c>
      <c r="N185" s="34">
        <f>+VLOOKUP(D185,'CK phản hồi'!$G$2:$X$346,18,0)</f>
        <v>249221</v>
      </c>
      <c r="O185" s="34">
        <f t="shared" si="7"/>
        <v>0</v>
      </c>
    </row>
    <row r="186" spans="2:15" hidden="1" x14ac:dyDescent="0.25">
      <c r="B186" s="36">
        <v>45910</v>
      </c>
      <c r="C186" s="37" t="s">
        <v>1603</v>
      </c>
      <c r="D186" s="37">
        <f t="shared" ref="D186:D249" si="9">0+C186</f>
        <v>57990</v>
      </c>
      <c r="E186" s="37" t="s">
        <v>1228</v>
      </c>
      <c r="F186" s="37" t="s">
        <v>1604</v>
      </c>
      <c r="G186" s="38">
        <v>184608</v>
      </c>
      <c r="H186" s="39" t="s">
        <v>1214</v>
      </c>
      <c r="I186" s="38">
        <v>14769</v>
      </c>
      <c r="J186" s="38">
        <f t="shared" si="8"/>
        <v>199377</v>
      </c>
      <c r="K186" s="37" t="s">
        <v>0</v>
      </c>
      <c r="L186" s="37" t="s">
        <v>1208</v>
      </c>
      <c r="M186" s="35" t="s">
        <v>1234</v>
      </c>
      <c r="N186" s="34">
        <f>+VLOOKUP(D186,'CK phản hồi'!$G$2:$X$346,18,0)</f>
        <v>199377</v>
      </c>
      <c r="O186" s="34">
        <f t="shared" si="7"/>
        <v>0</v>
      </c>
    </row>
    <row r="187" spans="2:15" hidden="1" x14ac:dyDescent="0.25">
      <c r="B187" s="36">
        <v>45910</v>
      </c>
      <c r="C187" s="37" t="s">
        <v>1605</v>
      </c>
      <c r="D187" s="37">
        <f t="shared" si="9"/>
        <v>57996</v>
      </c>
      <c r="E187" s="37" t="s">
        <v>1228</v>
      </c>
      <c r="F187" s="37" t="s">
        <v>1606</v>
      </c>
      <c r="G187" s="38">
        <v>184608</v>
      </c>
      <c r="H187" s="39" t="s">
        <v>1214</v>
      </c>
      <c r="I187" s="38">
        <v>14769</v>
      </c>
      <c r="J187" s="38">
        <f t="shared" si="8"/>
        <v>199377</v>
      </c>
      <c r="K187" s="37" t="s">
        <v>0</v>
      </c>
      <c r="L187" s="37" t="s">
        <v>1208</v>
      </c>
      <c r="M187" s="35" t="s">
        <v>1234</v>
      </c>
      <c r="N187" s="34">
        <f>+VLOOKUP(D187,'CK phản hồi'!$G$2:$X$346,18,0)</f>
        <v>199377</v>
      </c>
      <c r="O187" s="34">
        <f t="shared" si="7"/>
        <v>0</v>
      </c>
    </row>
    <row r="188" spans="2:15" hidden="1" x14ac:dyDescent="0.25">
      <c r="B188" s="36">
        <v>45910</v>
      </c>
      <c r="C188" s="37" t="s">
        <v>1607</v>
      </c>
      <c r="D188" s="37">
        <f t="shared" si="9"/>
        <v>58000</v>
      </c>
      <c r="E188" s="37" t="s">
        <v>1228</v>
      </c>
      <c r="F188" s="37" t="s">
        <v>1608</v>
      </c>
      <c r="G188" s="38">
        <v>184608</v>
      </c>
      <c r="H188" s="39" t="s">
        <v>1214</v>
      </c>
      <c r="I188" s="38">
        <v>14769</v>
      </c>
      <c r="J188" s="38">
        <f t="shared" si="8"/>
        <v>199377</v>
      </c>
      <c r="K188" s="37" t="s">
        <v>0</v>
      </c>
      <c r="L188" s="37" t="s">
        <v>1208</v>
      </c>
      <c r="M188" s="35" t="s">
        <v>1234</v>
      </c>
      <c r="N188" s="34">
        <f>+VLOOKUP(D188,'CK phản hồi'!$G$2:$X$346,18,0)</f>
        <v>199377</v>
      </c>
      <c r="O188" s="34">
        <f t="shared" si="7"/>
        <v>0</v>
      </c>
    </row>
    <row r="189" spans="2:15" hidden="1" x14ac:dyDescent="0.25">
      <c r="B189" s="36">
        <v>45911</v>
      </c>
      <c r="C189" s="37" t="s">
        <v>1609</v>
      </c>
      <c r="D189" s="37">
        <f t="shared" si="9"/>
        <v>58066</v>
      </c>
      <c r="E189" s="37" t="s">
        <v>1228</v>
      </c>
      <c r="F189" s="37" t="s">
        <v>1610</v>
      </c>
      <c r="G189" s="38">
        <v>230760</v>
      </c>
      <c r="H189" s="39" t="s">
        <v>1214</v>
      </c>
      <c r="I189" s="38">
        <v>18461</v>
      </c>
      <c r="J189" s="38">
        <f t="shared" si="8"/>
        <v>249221</v>
      </c>
      <c r="K189" s="37" t="s">
        <v>0</v>
      </c>
      <c r="L189" s="37" t="s">
        <v>1208</v>
      </c>
      <c r="M189" s="35" t="s">
        <v>1234</v>
      </c>
      <c r="N189" s="34">
        <f>+VLOOKUP(D189,'CK phản hồi'!$G$2:$X$346,18,0)</f>
        <v>249221</v>
      </c>
      <c r="O189" s="34">
        <f t="shared" si="7"/>
        <v>0</v>
      </c>
    </row>
    <row r="190" spans="2:15" hidden="1" x14ac:dyDescent="0.25">
      <c r="B190" s="36">
        <v>45911</v>
      </c>
      <c r="C190" s="37" t="s">
        <v>1611</v>
      </c>
      <c r="D190" s="37">
        <f t="shared" si="9"/>
        <v>58067</v>
      </c>
      <c r="E190" s="37" t="s">
        <v>1228</v>
      </c>
      <c r="F190" s="37" t="s">
        <v>1612</v>
      </c>
      <c r="G190" s="38">
        <v>184608</v>
      </c>
      <c r="H190" s="39" t="s">
        <v>1214</v>
      </c>
      <c r="I190" s="38">
        <v>14769</v>
      </c>
      <c r="J190" s="38">
        <f t="shared" si="8"/>
        <v>199377</v>
      </c>
      <c r="K190" s="37" t="s">
        <v>0</v>
      </c>
      <c r="L190" s="37" t="s">
        <v>1208</v>
      </c>
      <c r="M190" s="35" t="s">
        <v>1234</v>
      </c>
      <c r="N190" s="34">
        <f>+VLOOKUP(D190,'CK phản hồi'!$G$2:$X$346,18,0)</f>
        <v>199377</v>
      </c>
      <c r="O190" s="34">
        <f t="shared" si="7"/>
        <v>0</v>
      </c>
    </row>
    <row r="191" spans="2:15" hidden="1" x14ac:dyDescent="0.25">
      <c r="B191" s="36">
        <v>45911</v>
      </c>
      <c r="C191" s="37" t="s">
        <v>1613</v>
      </c>
      <c r="D191" s="37">
        <f t="shared" si="9"/>
        <v>58082</v>
      </c>
      <c r="E191" s="37" t="s">
        <v>1228</v>
      </c>
      <c r="F191" s="37" t="s">
        <v>1614</v>
      </c>
      <c r="G191" s="38">
        <v>346140</v>
      </c>
      <c r="H191" s="39" t="s">
        <v>1214</v>
      </c>
      <c r="I191" s="38">
        <v>27691</v>
      </c>
      <c r="J191" s="38">
        <f t="shared" si="8"/>
        <v>373831</v>
      </c>
      <c r="K191" s="37" t="s">
        <v>0</v>
      </c>
      <c r="L191" s="37" t="s">
        <v>1208</v>
      </c>
      <c r="M191" s="35" t="s">
        <v>1234</v>
      </c>
      <c r="N191" s="34">
        <f>+VLOOKUP(D191,'CK phản hồi'!$G$2:$X$346,18,0)</f>
        <v>373831</v>
      </c>
      <c r="O191" s="34">
        <f t="shared" si="7"/>
        <v>0</v>
      </c>
    </row>
    <row r="192" spans="2:15" hidden="1" x14ac:dyDescent="0.25">
      <c r="B192" s="36">
        <v>45911</v>
      </c>
      <c r="C192" s="37" t="s">
        <v>1615</v>
      </c>
      <c r="D192" s="37">
        <f t="shared" si="9"/>
        <v>58083</v>
      </c>
      <c r="E192" s="37" t="s">
        <v>1228</v>
      </c>
      <c r="F192" s="37" t="s">
        <v>1616</v>
      </c>
      <c r="G192" s="38">
        <v>184608</v>
      </c>
      <c r="H192" s="39" t="s">
        <v>1214</v>
      </c>
      <c r="I192" s="38">
        <v>14769</v>
      </c>
      <c r="J192" s="38">
        <f t="shared" si="8"/>
        <v>199377</v>
      </c>
      <c r="K192" s="37" t="s">
        <v>0</v>
      </c>
      <c r="L192" s="37" t="s">
        <v>1208</v>
      </c>
      <c r="M192" s="35" t="s">
        <v>1234</v>
      </c>
      <c r="N192" s="34">
        <f>+VLOOKUP(D192,'CK phản hồi'!$G$2:$X$346,18,0)</f>
        <v>199377</v>
      </c>
      <c r="O192" s="34">
        <f t="shared" si="7"/>
        <v>0</v>
      </c>
    </row>
    <row r="193" spans="2:15" hidden="1" x14ac:dyDescent="0.25">
      <c r="B193" s="36">
        <v>45912</v>
      </c>
      <c r="C193" s="37" t="s">
        <v>1617</v>
      </c>
      <c r="D193" s="37">
        <f t="shared" si="9"/>
        <v>58984</v>
      </c>
      <c r="E193" s="37" t="s">
        <v>1228</v>
      </c>
      <c r="F193" s="37" t="s">
        <v>1618</v>
      </c>
      <c r="G193" s="38">
        <v>276912</v>
      </c>
      <c r="H193" s="39" t="s">
        <v>1214</v>
      </c>
      <c r="I193" s="38">
        <v>22153</v>
      </c>
      <c r="J193" s="38">
        <f t="shared" si="8"/>
        <v>299065</v>
      </c>
      <c r="K193" s="37" t="s">
        <v>0</v>
      </c>
      <c r="L193" s="37" t="s">
        <v>1208</v>
      </c>
      <c r="M193" s="35" t="s">
        <v>1234</v>
      </c>
      <c r="N193" s="34">
        <f>+VLOOKUP(D193,'CK phản hồi'!$G$2:$X$346,18,0)</f>
        <v>299065</v>
      </c>
      <c r="O193" s="34">
        <f t="shared" si="7"/>
        <v>0</v>
      </c>
    </row>
    <row r="194" spans="2:15" hidden="1" x14ac:dyDescent="0.25">
      <c r="B194" s="36">
        <v>45912</v>
      </c>
      <c r="C194" s="37" t="s">
        <v>1619</v>
      </c>
      <c r="D194" s="37">
        <f t="shared" si="9"/>
        <v>58999</v>
      </c>
      <c r="E194" s="37" t="s">
        <v>1228</v>
      </c>
      <c r="F194" s="37" t="s">
        <v>1620</v>
      </c>
      <c r="G194" s="38">
        <v>230760</v>
      </c>
      <c r="H194" s="39" t="s">
        <v>1214</v>
      </c>
      <c r="I194" s="38">
        <v>18461</v>
      </c>
      <c r="J194" s="38">
        <f t="shared" si="8"/>
        <v>249221</v>
      </c>
      <c r="K194" s="37" t="s">
        <v>0</v>
      </c>
      <c r="L194" s="37" t="s">
        <v>1208</v>
      </c>
      <c r="M194" s="35" t="s">
        <v>1234</v>
      </c>
      <c r="N194" s="34">
        <f>+VLOOKUP(D194,'CK phản hồi'!$G$2:$X$346,18,0)</f>
        <v>249221</v>
      </c>
      <c r="O194" s="34">
        <f t="shared" si="7"/>
        <v>0</v>
      </c>
    </row>
    <row r="195" spans="2:15" hidden="1" x14ac:dyDescent="0.25">
      <c r="B195" s="36">
        <v>45912</v>
      </c>
      <c r="C195" s="37" t="s">
        <v>1621</v>
      </c>
      <c r="D195" s="37">
        <f t="shared" si="9"/>
        <v>59001</v>
      </c>
      <c r="E195" s="37" t="s">
        <v>1228</v>
      </c>
      <c r="F195" s="37" t="s">
        <v>1622</v>
      </c>
      <c r="G195" s="38">
        <v>230760</v>
      </c>
      <c r="H195" s="39" t="s">
        <v>1214</v>
      </c>
      <c r="I195" s="38">
        <v>18461</v>
      </c>
      <c r="J195" s="38">
        <f t="shared" si="8"/>
        <v>249221</v>
      </c>
      <c r="K195" s="37" t="s">
        <v>0</v>
      </c>
      <c r="L195" s="37" t="s">
        <v>1208</v>
      </c>
      <c r="M195" s="35" t="s">
        <v>1234</v>
      </c>
      <c r="N195" s="34">
        <f>+VLOOKUP(D195,'CK phản hồi'!$G$2:$X$346,18,0)</f>
        <v>249221</v>
      </c>
      <c r="O195" s="34">
        <f t="shared" si="7"/>
        <v>0</v>
      </c>
    </row>
    <row r="196" spans="2:15" hidden="1" x14ac:dyDescent="0.25">
      <c r="B196" s="36">
        <v>45913</v>
      </c>
      <c r="C196" s="37" t="s">
        <v>1623</v>
      </c>
      <c r="D196" s="37">
        <f t="shared" si="9"/>
        <v>59426</v>
      </c>
      <c r="E196" s="37" t="s">
        <v>1228</v>
      </c>
      <c r="F196" s="37" t="s">
        <v>1624</v>
      </c>
      <c r="G196" s="38">
        <v>184608</v>
      </c>
      <c r="H196" s="39" t="s">
        <v>1214</v>
      </c>
      <c r="I196" s="38">
        <v>14769</v>
      </c>
      <c r="J196" s="38">
        <f t="shared" si="8"/>
        <v>199377</v>
      </c>
      <c r="K196" s="37" t="s">
        <v>0</v>
      </c>
      <c r="L196" s="37" t="s">
        <v>1208</v>
      </c>
      <c r="M196" s="35" t="s">
        <v>1234</v>
      </c>
      <c r="N196" s="34">
        <f>+VLOOKUP(D196,'CK phản hồi'!$G$2:$X$346,18,0)</f>
        <v>199377</v>
      </c>
      <c r="O196" s="34">
        <f t="shared" si="7"/>
        <v>0</v>
      </c>
    </row>
    <row r="197" spans="2:15" hidden="1" x14ac:dyDescent="0.25">
      <c r="B197" s="36">
        <v>45913</v>
      </c>
      <c r="C197" s="37" t="s">
        <v>1625</v>
      </c>
      <c r="D197" s="37">
        <f t="shared" si="9"/>
        <v>59442</v>
      </c>
      <c r="E197" s="37" t="s">
        <v>1228</v>
      </c>
      <c r="F197" s="37" t="s">
        <v>1626</v>
      </c>
      <c r="G197" s="38">
        <v>230760</v>
      </c>
      <c r="H197" s="39" t="s">
        <v>1214</v>
      </c>
      <c r="I197" s="38">
        <v>18461</v>
      </c>
      <c r="J197" s="38">
        <f t="shared" si="8"/>
        <v>249221</v>
      </c>
      <c r="K197" s="37" t="s">
        <v>0</v>
      </c>
      <c r="L197" s="37" t="s">
        <v>1208</v>
      </c>
      <c r="M197" s="35" t="s">
        <v>1234</v>
      </c>
      <c r="N197" s="34">
        <f>+VLOOKUP(D197,'CK phản hồi'!$G$2:$X$346,18,0)</f>
        <v>249221</v>
      </c>
      <c r="O197" s="34">
        <f t="shared" ref="O197:O260" si="10">+N197-J197</f>
        <v>0</v>
      </c>
    </row>
    <row r="198" spans="2:15" hidden="1" x14ac:dyDescent="0.25">
      <c r="B198" s="36">
        <v>45915</v>
      </c>
      <c r="C198" s="37" t="s">
        <v>1627</v>
      </c>
      <c r="D198" s="37">
        <f t="shared" si="9"/>
        <v>59483</v>
      </c>
      <c r="E198" s="37" t="s">
        <v>1228</v>
      </c>
      <c r="F198" s="37" t="s">
        <v>1628</v>
      </c>
      <c r="G198" s="38">
        <v>1246104</v>
      </c>
      <c r="H198" s="39" t="s">
        <v>1214</v>
      </c>
      <c r="I198" s="38">
        <v>99688</v>
      </c>
      <c r="J198" s="38">
        <f t="shared" si="8"/>
        <v>1345792</v>
      </c>
      <c r="K198" s="37" t="s">
        <v>1225</v>
      </c>
      <c r="L198" s="37" t="s">
        <v>1223</v>
      </c>
      <c r="M198" s="35" t="s">
        <v>1234</v>
      </c>
      <c r="N198" s="34">
        <f>+VLOOKUP(D198,'CK phản hồi'!$G$2:$X$346,18,0)</f>
        <v>1345792</v>
      </c>
      <c r="O198" s="34">
        <f t="shared" si="10"/>
        <v>0</v>
      </c>
    </row>
    <row r="199" spans="2:15" hidden="1" x14ac:dyDescent="0.25">
      <c r="B199" s="36">
        <v>45915</v>
      </c>
      <c r="C199" s="37" t="s">
        <v>1629</v>
      </c>
      <c r="D199" s="37">
        <f t="shared" si="9"/>
        <v>59498</v>
      </c>
      <c r="E199" s="37" t="s">
        <v>1228</v>
      </c>
      <c r="F199" s="37" t="s">
        <v>1630</v>
      </c>
      <c r="G199" s="38">
        <v>230760</v>
      </c>
      <c r="H199" s="39" t="s">
        <v>1214</v>
      </c>
      <c r="I199" s="38">
        <v>18461</v>
      </c>
      <c r="J199" s="38">
        <f t="shared" si="8"/>
        <v>249221</v>
      </c>
      <c r="K199" s="37" t="s">
        <v>0</v>
      </c>
      <c r="L199" s="37" t="s">
        <v>1208</v>
      </c>
      <c r="M199" s="35" t="s">
        <v>1234</v>
      </c>
      <c r="N199" s="34">
        <f>+VLOOKUP(D199,'CK phản hồi'!$G$2:$X$346,18,0)</f>
        <v>249221</v>
      </c>
      <c r="O199" s="34">
        <f t="shared" si="10"/>
        <v>0</v>
      </c>
    </row>
    <row r="200" spans="2:15" hidden="1" x14ac:dyDescent="0.25">
      <c r="B200" s="36">
        <v>45915</v>
      </c>
      <c r="C200" s="37" t="s">
        <v>1631</v>
      </c>
      <c r="D200" s="37">
        <f t="shared" si="9"/>
        <v>59499</v>
      </c>
      <c r="E200" s="37" t="s">
        <v>1228</v>
      </c>
      <c r="F200" s="37" t="s">
        <v>1632</v>
      </c>
      <c r="G200" s="38">
        <v>184608</v>
      </c>
      <c r="H200" s="39" t="s">
        <v>1214</v>
      </c>
      <c r="I200" s="38">
        <v>14769</v>
      </c>
      <c r="J200" s="38">
        <f t="shared" si="8"/>
        <v>199377</v>
      </c>
      <c r="K200" s="37" t="s">
        <v>0</v>
      </c>
      <c r="L200" s="37" t="s">
        <v>1208</v>
      </c>
      <c r="M200" s="35" t="s">
        <v>1234</v>
      </c>
      <c r="N200" s="34">
        <f>+VLOOKUP(D200,'CK phản hồi'!$G$2:$X$346,18,0)</f>
        <v>199377</v>
      </c>
      <c r="O200" s="34">
        <f t="shared" si="10"/>
        <v>0</v>
      </c>
    </row>
    <row r="201" spans="2:15" hidden="1" x14ac:dyDescent="0.25">
      <c r="B201" s="36">
        <v>45915</v>
      </c>
      <c r="C201" s="37" t="s">
        <v>1633</v>
      </c>
      <c r="D201" s="37">
        <f t="shared" si="9"/>
        <v>59512</v>
      </c>
      <c r="E201" s="37" t="s">
        <v>1228</v>
      </c>
      <c r="F201" s="37" t="s">
        <v>1634</v>
      </c>
      <c r="G201" s="38">
        <v>184608</v>
      </c>
      <c r="H201" s="39" t="s">
        <v>1214</v>
      </c>
      <c r="I201" s="38">
        <v>14769</v>
      </c>
      <c r="J201" s="38">
        <f t="shared" si="8"/>
        <v>199377</v>
      </c>
      <c r="K201" s="37" t="s">
        <v>0</v>
      </c>
      <c r="L201" s="37" t="s">
        <v>1208</v>
      </c>
      <c r="M201" s="35" t="s">
        <v>1234</v>
      </c>
      <c r="N201" s="34">
        <f>+VLOOKUP(D201,'CK phản hồi'!$G$2:$X$346,18,0)</f>
        <v>199377</v>
      </c>
      <c r="O201" s="34">
        <f t="shared" si="10"/>
        <v>0</v>
      </c>
    </row>
    <row r="202" spans="2:15" hidden="1" x14ac:dyDescent="0.25">
      <c r="B202" s="36">
        <v>45916</v>
      </c>
      <c r="C202" s="37" t="s">
        <v>1635</v>
      </c>
      <c r="D202" s="37">
        <f t="shared" si="9"/>
        <v>59601</v>
      </c>
      <c r="E202" s="37" t="s">
        <v>1228</v>
      </c>
      <c r="F202" s="37" t="s">
        <v>1636</v>
      </c>
      <c r="G202" s="38">
        <v>230760</v>
      </c>
      <c r="H202" s="39" t="s">
        <v>1214</v>
      </c>
      <c r="I202" s="38">
        <v>18461</v>
      </c>
      <c r="J202" s="38">
        <f t="shared" si="8"/>
        <v>249221</v>
      </c>
      <c r="K202" s="37" t="s">
        <v>0</v>
      </c>
      <c r="L202" s="37" t="s">
        <v>1208</v>
      </c>
      <c r="M202" s="35" t="s">
        <v>1234</v>
      </c>
      <c r="N202" s="34">
        <f>+VLOOKUP(D202,'CK phản hồi'!$G$2:$X$346,18,0)</f>
        <v>249221</v>
      </c>
      <c r="O202" s="34">
        <f t="shared" si="10"/>
        <v>0</v>
      </c>
    </row>
    <row r="203" spans="2:15" hidden="1" x14ac:dyDescent="0.25">
      <c r="B203" s="36">
        <v>45916</v>
      </c>
      <c r="C203" s="37" t="s">
        <v>1637</v>
      </c>
      <c r="D203" s="37">
        <f t="shared" si="9"/>
        <v>59602</v>
      </c>
      <c r="E203" s="37" t="s">
        <v>1228</v>
      </c>
      <c r="F203" s="37" t="s">
        <v>1638</v>
      </c>
      <c r="G203" s="38">
        <v>230760</v>
      </c>
      <c r="H203" s="39" t="s">
        <v>1214</v>
      </c>
      <c r="I203" s="38">
        <v>18461</v>
      </c>
      <c r="J203" s="38">
        <f t="shared" si="8"/>
        <v>249221</v>
      </c>
      <c r="K203" s="37" t="s">
        <v>0</v>
      </c>
      <c r="L203" s="37" t="s">
        <v>1208</v>
      </c>
      <c r="M203" s="35" t="s">
        <v>1234</v>
      </c>
      <c r="N203" s="34">
        <f>+VLOOKUP(D203,'CK phản hồi'!$G$2:$X$346,18,0)</f>
        <v>249221</v>
      </c>
      <c r="O203" s="34">
        <f t="shared" si="10"/>
        <v>0</v>
      </c>
    </row>
    <row r="204" spans="2:15" hidden="1" x14ac:dyDescent="0.25">
      <c r="B204" s="36">
        <v>45916</v>
      </c>
      <c r="C204" s="37" t="s">
        <v>1639</v>
      </c>
      <c r="D204" s="37">
        <f t="shared" si="9"/>
        <v>59603</v>
      </c>
      <c r="E204" s="37" t="s">
        <v>1228</v>
      </c>
      <c r="F204" s="37" t="s">
        <v>1640</v>
      </c>
      <c r="G204" s="38">
        <v>184608</v>
      </c>
      <c r="H204" s="39" t="s">
        <v>1214</v>
      </c>
      <c r="I204" s="38">
        <v>14769</v>
      </c>
      <c r="J204" s="38">
        <f t="shared" si="8"/>
        <v>199377</v>
      </c>
      <c r="K204" s="37" t="s">
        <v>0</v>
      </c>
      <c r="L204" s="37" t="s">
        <v>1208</v>
      </c>
      <c r="M204" s="35" t="s">
        <v>1234</v>
      </c>
      <c r="N204" s="34">
        <f>+VLOOKUP(D204,'CK phản hồi'!$G$2:$X$346,18,0)</f>
        <v>199377</v>
      </c>
      <c r="O204" s="34">
        <f t="shared" si="10"/>
        <v>0</v>
      </c>
    </row>
    <row r="205" spans="2:15" hidden="1" x14ac:dyDescent="0.25">
      <c r="B205" s="36">
        <v>45916</v>
      </c>
      <c r="C205" s="37" t="s">
        <v>1641</v>
      </c>
      <c r="D205" s="37">
        <f t="shared" si="9"/>
        <v>59604</v>
      </c>
      <c r="E205" s="37" t="s">
        <v>1228</v>
      </c>
      <c r="F205" s="37" t="s">
        <v>1642</v>
      </c>
      <c r="G205" s="38">
        <v>184608</v>
      </c>
      <c r="H205" s="39" t="s">
        <v>1214</v>
      </c>
      <c r="I205" s="38">
        <v>14769</v>
      </c>
      <c r="J205" s="38">
        <f t="shared" si="8"/>
        <v>199377</v>
      </c>
      <c r="K205" s="37" t="s">
        <v>0</v>
      </c>
      <c r="L205" s="37" t="s">
        <v>1208</v>
      </c>
      <c r="M205" s="35" t="s">
        <v>1234</v>
      </c>
      <c r="N205" s="34">
        <f>+VLOOKUP(D205,'CK phản hồi'!$G$2:$X$346,18,0)</f>
        <v>199377</v>
      </c>
      <c r="O205" s="34">
        <f t="shared" si="10"/>
        <v>0</v>
      </c>
    </row>
    <row r="206" spans="2:15" hidden="1" x14ac:dyDescent="0.25">
      <c r="B206" s="36">
        <v>45916</v>
      </c>
      <c r="C206" s="37" t="s">
        <v>1643</v>
      </c>
      <c r="D206" s="37">
        <f t="shared" si="9"/>
        <v>59613</v>
      </c>
      <c r="E206" s="37" t="s">
        <v>1228</v>
      </c>
      <c r="F206" s="37" t="s">
        <v>1644</v>
      </c>
      <c r="G206" s="38">
        <v>184608</v>
      </c>
      <c r="H206" s="39" t="s">
        <v>1214</v>
      </c>
      <c r="I206" s="38">
        <v>14769</v>
      </c>
      <c r="J206" s="38">
        <f t="shared" si="8"/>
        <v>199377</v>
      </c>
      <c r="K206" s="37" t="s">
        <v>0</v>
      </c>
      <c r="L206" s="37" t="s">
        <v>1208</v>
      </c>
      <c r="M206" s="35" t="s">
        <v>1234</v>
      </c>
      <c r="N206" s="34">
        <f>+VLOOKUP(D206,'CK phản hồi'!$G$2:$X$346,18,0)</f>
        <v>199377</v>
      </c>
      <c r="O206" s="34">
        <f t="shared" si="10"/>
        <v>0</v>
      </c>
    </row>
    <row r="207" spans="2:15" hidden="1" x14ac:dyDescent="0.25">
      <c r="B207" s="36">
        <v>45916</v>
      </c>
      <c r="C207" s="37" t="s">
        <v>1645</v>
      </c>
      <c r="D207" s="37">
        <f t="shared" si="9"/>
        <v>59614</v>
      </c>
      <c r="E207" s="37" t="s">
        <v>1228</v>
      </c>
      <c r="F207" s="37" t="s">
        <v>1646</v>
      </c>
      <c r="G207" s="38">
        <v>230760</v>
      </c>
      <c r="H207" s="39" t="s">
        <v>1214</v>
      </c>
      <c r="I207" s="38">
        <v>18461</v>
      </c>
      <c r="J207" s="38">
        <f t="shared" si="8"/>
        <v>249221</v>
      </c>
      <c r="K207" s="37" t="s">
        <v>0</v>
      </c>
      <c r="L207" s="37" t="s">
        <v>1208</v>
      </c>
      <c r="M207" s="35" t="s">
        <v>1234</v>
      </c>
      <c r="N207" s="34">
        <f>+VLOOKUP(D207,'CK phản hồi'!$G$2:$X$346,18,0)</f>
        <v>249221</v>
      </c>
      <c r="O207" s="34">
        <f t="shared" si="10"/>
        <v>0</v>
      </c>
    </row>
    <row r="208" spans="2:15" hidden="1" x14ac:dyDescent="0.25">
      <c r="B208" s="36">
        <v>45916</v>
      </c>
      <c r="C208" s="37" t="s">
        <v>1647</v>
      </c>
      <c r="D208" s="37">
        <f t="shared" si="9"/>
        <v>59615</v>
      </c>
      <c r="E208" s="37" t="s">
        <v>1228</v>
      </c>
      <c r="F208" s="37" t="s">
        <v>1648</v>
      </c>
      <c r="G208" s="38">
        <v>230760</v>
      </c>
      <c r="H208" s="39" t="s">
        <v>1214</v>
      </c>
      <c r="I208" s="38">
        <v>18461</v>
      </c>
      <c r="J208" s="38">
        <f t="shared" si="8"/>
        <v>249221</v>
      </c>
      <c r="K208" s="37" t="s">
        <v>0</v>
      </c>
      <c r="L208" s="37" t="s">
        <v>1208</v>
      </c>
      <c r="M208" s="35" t="s">
        <v>1234</v>
      </c>
      <c r="N208" s="34">
        <f>+VLOOKUP(D208,'CK phản hồi'!$G$2:$X$346,18,0)</f>
        <v>249221</v>
      </c>
      <c r="O208" s="34">
        <f t="shared" si="10"/>
        <v>0</v>
      </c>
    </row>
    <row r="209" spans="2:15" hidden="1" x14ac:dyDescent="0.25">
      <c r="B209" s="36">
        <v>45916</v>
      </c>
      <c r="C209" s="37" t="s">
        <v>1649</v>
      </c>
      <c r="D209" s="37">
        <f t="shared" si="9"/>
        <v>59632</v>
      </c>
      <c r="E209" s="37" t="s">
        <v>1228</v>
      </c>
      <c r="F209" s="37" t="s">
        <v>1650</v>
      </c>
      <c r="G209" s="38">
        <v>184608</v>
      </c>
      <c r="H209" s="39" t="s">
        <v>1214</v>
      </c>
      <c r="I209" s="38">
        <v>14769</v>
      </c>
      <c r="J209" s="38">
        <f t="shared" si="8"/>
        <v>199377</v>
      </c>
      <c r="K209" s="37" t="s">
        <v>0</v>
      </c>
      <c r="L209" s="37" t="s">
        <v>1208</v>
      </c>
      <c r="M209" s="35" t="s">
        <v>1234</v>
      </c>
      <c r="N209" s="34">
        <f>+VLOOKUP(D209,'CK phản hồi'!$G$2:$X$346,18,0)</f>
        <v>199377</v>
      </c>
      <c r="O209" s="34">
        <f t="shared" si="10"/>
        <v>0</v>
      </c>
    </row>
    <row r="210" spans="2:15" hidden="1" x14ac:dyDescent="0.25">
      <c r="B210" s="36">
        <v>45916</v>
      </c>
      <c r="C210" s="37" t="s">
        <v>1651</v>
      </c>
      <c r="D210" s="37">
        <f t="shared" si="9"/>
        <v>59634</v>
      </c>
      <c r="E210" s="37" t="s">
        <v>1228</v>
      </c>
      <c r="F210" s="37" t="s">
        <v>1652</v>
      </c>
      <c r="G210" s="38">
        <v>230760</v>
      </c>
      <c r="H210" s="39" t="s">
        <v>1214</v>
      </c>
      <c r="I210" s="38">
        <v>18461</v>
      </c>
      <c r="J210" s="38">
        <f t="shared" si="8"/>
        <v>249221</v>
      </c>
      <c r="K210" s="37" t="s">
        <v>0</v>
      </c>
      <c r="L210" s="37" t="s">
        <v>1208</v>
      </c>
      <c r="M210" s="35" t="s">
        <v>1234</v>
      </c>
      <c r="N210" s="34">
        <f>+VLOOKUP(D210,'CK phản hồi'!$G$2:$X$346,18,0)</f>
        <v>249221</v>
      </c>
      <c r="O210" s="34">
        <f t="shared" si="10"/>
        <v>0</v>
      </c>
    </row>
    <row r="211" spans="2:15" hidden="1" x14ac:dyDescent="0.25">
      <c r="B211" s="36">
        <v>45916</v>
      </c>
      <c r="C211" s="37" t="s">
        <v>1653</v>
      </c>
      <c r="D211" s="37">
        <f t="shared" si="9"/>
        <v>59635</v>
      </c>
      <c r="E211" s="37" t="s">
        <v>1228</v>
      </c>
      <c r="F211" s="37" t="s">
        <v>1654</v>
      </c>
      <c r="G211" s="38">
        <v>230760</v>
      </c>
      <c r="H211" s="39" t="s">
        <v>1214</v>
      </c>
      <c r="I211" s="38">
        <v>18461</v>
      </c>
      <c r="J211" s="38">
        <f t="shared" si="8"/>
        <v>249221</v>
      </c>
      <c r="K211" s="37" t="s">
        <v>0</v>
      </c>
      <c r="L211" s="37" t="s">
        <v>1208</v>
      </c>
      <c r="M211" s="35" t="s">
        <v>1234</v>
      </c>
      <c r="N211" s="34">
        <f>+VLOOKUP(D211,'CK phản hồi'!$G$2:$X$346,18,0)</f>
        <v>249221</v>
      </c>
      <c r="O211" s="34">
        <f t="shared" si="10"/>
        <v>0</v>
      </c>
    </row>
    <row r="212" spans="2:15" hidden="1" x14ac:dyDescent="0.25">
      <c r="B212" s="36">
        <v>45917</v>
      </c>
      <c r="C212" s="37" t="s">
        <v>1655</v>
      </c>
      <c r="D212" s="37">
        <f t="shared" si="9"/>
        <v>59706</v>
      </c>
      <c r="E212" s="37" t="s">
        <v>1228</v>
      </c>
      <c r="F212" s="37" t="s">
        <v>1656</v>
      </c>
      <c r="G212" s="38">
        <v>230760</v>
      </c>
      <c r="H212" s="39" t="s">
        <v>1214</v>
      </c>
      <c r="I212" s="38">
        <v>18461</v>
      </c>
      <c r="J212" s="38">
        <f t="shared" ref="J212:J276" si="11">+G212+I212</f>
        <v>249221</v>
      </c>
      <c r="K212" s="37" t="s">
        <v>0</v>
      </c>
      <c r="L212" s="37" t="s">
        <v>1208</v>
      </c>
      <c r="M212" s="35" t="s">
        <v>1234</v>
      </c>
      <c r="N212" s="34">
        <f>+VLOOKUP(D212,'CK phản hồi'!$G$2:$X$346,18,0)</f>
        <v>249221</v>
      </c>
      <c r="O212" s="34">
        <f t="shared" si="10"/>
        <v>0</v>
      </c>
    </row>
    <row r="213" spans="2:15" hidden="1" x14ac:dyDescent="0.25">
      <c r="B213" s="36">
        <v>45917</v>
      </c>
      <c r="C213" s="37" t="s">
        <v>1657</v>
      </c>
      <c r="D213" s="37">
        <f t="shared" si="9"/>
        <v>59715</v>
      </c>
      <c r="E213" s="37" t="s">
        <v>1228</v>
      </c>
      <c r="F213" s="37" t="s">
        <v>1658</v>
      </c>
      <c r="G213" s="38">
        <v>1153800</v>
      </c>
      <c r="H213" s="39" t="s">
        <v>1214</v>
      </c>
      <c r="I213" s="38">
        <v>92304</v>
      </c>
      <c r="J213" s="38">
        <f t="shared" si="11"/>
        <v>1246104</v>
      </c>
      <c r="K213" s="37" t="s">
        <v>1225</v>
      </c>
      <c r="L213" s="37" t="s">
        <v>1223</v>
      </c>
      <c r="M213" s="35" t="s">
        <v>1234</v>
      </c>
      <c r="N213" s="34">
        <f>+VLOOKUP(D213,'CK phản hồi'!$G$2:$X$346,18,0)</f>
        <v>1246104</v>
      </c>
      <c r="O213" s="34">
        <f t="shared" si="10"/>
        <v>0</v>
      </c>
    </row>
    <row r="214" spans="2:15" hidden="1" x14ac:dyDescent="0.25">
      <c r="B214" s="36">
        <v>45917</v>
      </c>
      <c r="C214" s="37" t="s">
        <v>1659</v>
      </c>
      <c r="D214" s="37">
        <f t="shared" si="9"/>
        <v>59741</v>
      </c>
      <c r="E214" s="37" t="s">
        <v>1228</v>
      </c>
      <c r="F214" s="37" t="s">
        <v>1660</v>
      </c>
      <c r="G214" s="38">
        <v>230760</v>
      </c>
      <c r="H214" s="39" t="s">
        <v>1214</v>
      </c>
      <c r="I214" s="38">
        <v>18461</v>
      </c>
      <c r="J214" s="38">
        <f t="shared" si="11"/>
        <v>249221</v>
      </c>
      <c r="K214" s="37" t="s">
        <v>0</v>
      </c>
      <c r="L214" s="37" t="s">
        <v>1208</v>
      </c>
      <c r="M214" s="35" t="s">
        <v>1234</v>
      </c>
      <c r="N214" s="34">
        <f>+VLOOKUP(D214,'CK phản hồi'!$G$2:$X$346,18,0)</f>
        <v>249221</v>
      </c>
      <c r="O214" s="34">
        <f t="shared" si="10"/>
        <v>0</v>
      </c>
    </row>
    <row r="215" spans="2:15" hidden="1" x14ac:dyDescent="0.25">
      <c r="B215" s="36">
        <v>45918</v>
      </c>
      <c r="C215" s="37" t="s">
        <v>1661</v>
      </c>
      <c r="D215" s="37">
        <f t="shared" si="9"/>
        <v>59790</v>
      </c>
      <c r="E215" s="37" t="s">
        <v>1228</v>
      </c>
      <c r="F215" s="37" t="s">
        <v>1662</v>
      </c>
      <c r="G215" s="38">
        <v>184608</v>
      </c>
      <c r="H215" s="39" t="s">
        <v>1214</v>
      </c>
      <c r="I215" s="38">
        <v>14769</v>
      </c>
      <c r="J215" s="38">
        <f t="shared" si="11"/>
        <v>199377</v>
      </c>
      <c r="K215" s="37" t="s">
        <v>0</v>
      </c>
      <c r="L215" s="37" t="s">
        <v>1208</v>
      </c>
      <c r="M215" s="35" t="s">
        <v>1234</v>
      </c>
      <c r="N215" s="34">
        <f>+VLOOKUP(D215,'CK phản hồi'!$G$2:$X$346,18,0)</f>
        <v>199377</v>
      </c>
      <c r="O215" s="34">
        <f t="shared" si="10"/>
        <v>0</v>
      </c>
    </row>
    <row r="216" spans="2:15" hidden="1" x14ac:dyDescent="0.25">
      <c r="B216" s="36">
        <v>45918</v>
      </c>
      <c r="C216" s="37" t="s">
        <v>1663</v>
      </c>
      <c r="D216" s="37">
        <f t="shared" si="9"/>
        <v>59791</v>
      </c>
      <c r="E216" s="37" t="s">
        <v>1228</v>
      </c>
      <c r="F216" s="37" t="s">
        <v>1664</v>
      </c>
      <c r="G216" s="38">
        <v>184608</v>
      </c>
      <c r="H216" s="39" t="s">
        <v>1214</v>
      </c>
      <c r="I216" s="38">
        <v>14769</v>
      </c>
      <c r="J216" s="38">
        <f t="shared" si="11"/>
        <v>199377</v>
      </c>
      <c r="K216" s="37" t="s">
        <v>0</v>
      </c>
      <c r="L216" s="37" t="s">
        <v>1208</v>
      </c>
      <c r="M216" s="35" t="s">
        <v>1234</v>
      </c>
      <c r="N216" s="34">
        <f>+VLOOKUP(D216,'CK phản hồi'!$G$2:$X$346,18,0)</f>
        <v>199377</v>
      </c>
      <c r="O216" s="34">
        <f t="shared" si="10"/>
        <v>0</v>
      </c>
    </row>
    <row r="217" spans="2:15" hidden="1" x14ac:dyDescent="0.25">
      <c r="B217" s="36">
        <v>45918</v>
      </c>
      <c r="C217" s="37" t="s">
        <v>1665</v>
      </c>
      <c r="D217" s="37">
        <f t="shared" si="9"/>
        <v>59792</v>
      </c>
      <c r="E217" s="37" t="s">
        <v>1228</v>
      </c>
      <c r="F217" s="37" t="s">
        <v>1666</v>
      </c>
      <c r="G217" s="38">
        <v>276912</v>
      </c>
      <c r="H217" s="39" t="s">
        <v>1214</v>
      </c>
      <c r="I217" s="38">
        <v>22153</v>
      </c>
      <c r="J217" s="38">
        <f t="shared" si="11"/>
        <v>299065</v>
      </c>
      <c r="K217" s="37" t="s">
        <v>0</v>
      </c>
      <c r="L217" s="37" t="s">
        <v>1208</v>
      </c>
      <c r="M217" s="35" t="s">
        <v>1234</v>
      </c>
      <c r="N217" s="34">
        <f>+VLOOKUP(D217,'CK phản hồi'!$G$2:$X$346,18,0)</f>
        <v>299065</v>
      </c>
      <c r="O217" s="34">
        <f t="shared" si="10"/>
        <v>0</v>
      </c>
    </row>
    <row r="218" spans="2:15" hidden="1" x14ac:dyDescent="0.25">
      <c r="B218" s="36">
        <v>45918</v>
      </c>
      <c r="C218" s="37" t="s">
        <v>1667</v>
      </c>
      <c r="D218" s="37">
        <f t="shared" si="9"/>
        <v>59801</v>
      </c>
      <c r="E218" s="37" t="s">
        <v>1228</v>
      </c>
      <c r="F218" s="37" t="s">
        <v>1668</v>
      </c>
      <c r="G218" s="38">
        <v>230760</v>
      </c>
      <c r="H218" s="39" t="s">
        <v>1214</v>
      </c>
      <c r="I218" s="38">
        <v>18461</v>
      </c>
      <c r="J218" s="38">
        <f t="shared" si="11"/>
        <v>249221</v>
      </c>
      <c r="K218" s="37" t="s">
        <v>0</v>
      </c>
      <c r="L218" s="37" t="s">
        <v>1208</v>
      </c>
      <c r="M218" s="35" t="s">
        <v>1234</v>
      </c>
      <c r="N218" s="34">
        <f>+VLOOKUP(D218,'CK phản hồi'!$G$2:$X$346,18,0)</f>
        <v>249221</v>
      </c>
      <c r="O218" s="34">
        <f t="shared" si="10"/>
        <v>0</v>
      </c>
    </row>
    <row r="219" spans="2:15" hidden="1" x14ac:dyDescent="0.25">
      <c r="B219" s="36">
        <v>45918</v>
      </c>
      <c r="C219" s="37" t="s">
        <v>1669</v>
      </c>
      <c r="D219" s="37">
        <f t="shared" si="9"/>
        <v>59803</v>
      </c>
      <c r="E219" s="37" t="s">
        <v>1228</v>
      </c>
      <c r="F219" s="37" t="s">
        <v>1670</v>
      </c>
      <c r="G219" s="38">
        <v>184608</v>
      </c>
      <c r="H219" s="39" t="s">
        <v>1214</v>
      </c>
      <c r="I219" s="38">
        <v>14769</v>
      </c>
      <c r="J219" s="38">
        <f t="shared" si="11"/>
        <v>199377</v>
      </c>
      <c r="K219" s="37" t="s">
        <v>0</v>
      </c>
      <c r="L219" s="37" t="s">
        <v>1208</v>
      </c>
      <c r="M219" s="35" t="s">
        <v>1234</v>
      </c>
      <c r="N219" s="34">
        <f>+VLOOKUP(D219,'CK phản hồi'!$G$2:$X$346,18,0)</f>
        <v>199377</v>
      </c>
      <c r="O219" s="34">
        <f t="shared" si="10"/>
        <v>0</v>
      </c>
    </row>
    <row r="220" spans="2:15" hidden="1" x14ac:dyDescent="0.25">
      <c r="B220" s="36">
        <v>45918</v>
      </c>
      <c r="C220" s="37" t="s">
        <v>1671</v>
      </c>
      <c r="D220" s="37">
        <f t="shared" si="9"/>
        <v>59877</v>
      </c>
      <c r="E220" s="37" t="s">
        <v>1228</v>
      </c>
      <c r="F220" s="37" t="s">
        <v>1672</v>
      </c>
      <c r="G220" s="38">
        <v>230760</v>
      </c>
      <c r="H220" s="39" t="s">
        <v>1214</v>
      </c>
      <c r="I220" s="38">
        <v>18461</v>
      </c>
      <c r="J220" s="38">
        <f t="shared" si="11"/>
        <v>249221</v>
      </c>
      <c r="K220" s="37" t="s">
        <v>0</v>
      </c>
      <c r="L220" s="37" t="s">
        <v>1208</v>
      </c>
      <c r="M220" s="35" t="s">
        <v>1234</v>
      </c>
      <c r="N220" s="34">
        <f>+VLOOKUP(D220,'CK phản hồi'!$G$2:$X$346,18,0)</f>
        <v>249221</v>
      </c>
      <c r="O220" s="34">
        <f t="shared" si="10"/>
        <v>0</v>
      </c>
    </row>
    <row r="221" spans="2:15" hidden="1" x14ac:dyDescent="0.25">
      <c r="B221" s="36">
        <v>45918</v>
      </c>
      <c r="C221" s="37" t="s">
        <v>1673</v>
      </c>
      <c r="D221" s="37">
        <f t="shared" si="9"/>
        <v>60521</v>
      </c>
      <c r="E221" s="37" t="s">
        <v>1228</v>
      </c>
      <c r="F221" s="37" t="s">
        <v>1674</v>
      </c>
      <c r="G221" s="38">
        <v>369216</v>
      </c>
      <c r="H221" s="39" t="s">
        <v>1214</v>
      </c>
      <c r="I221" s="38">
        <v>29537</v>
      </c>
      <c r="J221" s="38">
        <f t="shared" si="11"/>
        <v>398753</v>
      </c>
      <c r="K221" s="37" t="s">
        <v>1209</v>
      </c>
      <c r="L221" s="37" t="s">
        <v>1210</v>
      </c>
      <c r="M221" s="35" t="s">
        <v>1234</v>
      </c>
      <c r="N221" s="34">
        <f>+VLOOKUP(D221,'CK phản hồi'!$G$2:$X$346,18,0)</f>
        <v>398753</v>
      </c>
      <c r="O221" s="34">
        <f t="shared" si="10"/>
        <v>0</v>
      </c>
    </row>
    <row r="222" spans="2:15" hidden="1" x14ac:dyDescent="0.25">
      <c r="B222" s="36">
        <v>45919</v>
      </c>
      <c r="C222" s="37" t="s">
        <v>1226</v>
      </c>
      <c r="D222" s="37">
        <f t="shared" si="9"/>
        <v>60745</v>
      </c>
      <c r="E222" s="37" t="s">
        <v>1228</v>
      </c>
      <c r="F222" s="37" t="s">
        <v>1675</v>
      </c>
      <c r="G222" s="38">
        <v>207684</v>
      </c>
      <c r="H222" s="39" t="s">
        <v>1214</v>
      </c>
      <c r="I222" s="38">
        <v>16615</v>
      </c>
      <c r="J222" s="38">
        <f t="shared" si="11"/>
        <v>224299</v>
      </c>
      <c r="K222" s="37" t="s">
        <v>1211</v>
      </c>
      <c r="L222" s="37" t="s">
        <v>1212</v>
      </c>
      <c r="M222" s="35" t="s">
        <v>1234</v>
      </c>
      <c r="N222" s="34">
        <f>+VLOOKUP(D222,'CK phản hồi'!$G$2:$X$346,18,0)</f>
        <v>224299</v>
      </c>
      <c r="O222" s="34">
        <f t="shared" si="10"/>
        <v>0</v>
      </c>
    </row>
    <row r="223" spans="2:15" hidden="1" x14ac:dyDescent="0.25">
      <c r="B223" s="36">
        <v>45919</v>
      </c>
      <c r="C223" s="37" t="s">
        <v>1676</v>
      </c>
      <c r="D223" s="37">
        <f t="shared" si="9"/>
        <v>60750</v>
      </c>
      <c r="E223" s="37" t="s">
        <v>1228</v>
      </c>
      <c r="F223" s="37" t="s">
        <v>1677</v>
      </c>
      <c r="G223" s="38">
        <v>230760</v>
      </c>
      <c r="H223" s="39" t="s">
        <v>1214</v>
      </c>
      <c r="I223" s="38">
        <v>18461</v>
      </c>
      <c r="J223" s="38">
        <f t="shared" si="11"/>
        <v>249221</v>
      </c>
      <c r="K223" s="37" t="s">
        <v>0</v>
      </c>
      <c r="L223" s="37" t="s">
        <v>1208</v>
      </c>
      <c r="M223" s="35" t="s">
        <v>1234</v>
      </c>
      <c r="N223" s="34">
        <f>+VLOOKUP(D223,'CK phản hồi'!$G$2:$X$346,18,0)</f>
        <v>249221</v>
      </c>
      <c r="O223" s="34">
        <f t="shared" si="10"/>
        <v>0</v>
      </c>
    </row>
    <row r="224" spans="2:15" hidden="1" x14ac:dyDescent="0.25">
      <c r="B224" s="36">
        <v>45919</v>
      </c>
      <c r="C224" s="37" t="s">
        <v>1678</v>
      </c>
      <c r="D224" s="37">
        <f t="shared" si="9"/>
        <v>60751</v>
      </c>
      <c r="E224" s="37" t="s">
        <v>1228</v>
      </c>
      <c r="F224" s="37" t="s">
        <v>1679</v>
      </c>
      <c r="G224" s="38">
        <v>184608</v>
      </c>
      <c r="H224" s="39" t="s">
        <v>1214</v>
      </c>
      <c r="I224" s="38">
        <v>14769</v>
      </c>
      <c r="J224" s="38">
        <f t="shared" si="11"/>
        <v>199377</v>
      </c>
      <c r="K224" s="37" t="s">
        <v>0</v>
      </c>
      <c r="L224" s="37" t="s">
        <v>1208</v>
      </c>
      <c r="M224" s="35" t="s">
        <v>1234</v>
      </c>
      <c r="N224" s="34">
        <f>+VLOOKUP(D224,'CK phản hồi'!$G$2:$X$346,18,0)</f>
        <v>199377</v>
      </c>
      <c r="O224" s="34">
        <f t="shared" si="10"/>
        <v>0</v>
      </c>
    </row>
    <row r="225" spans="1:15" hidden="1" x14ac:dyDescent="0.25">
      <c r="B225" s="36">
        <v>45919</v>
      </c>
      <c r="C225" s="37" t="s">
        <v>1680</v>
      </c>
      <c r="D225" s="37">
        <f t="shared" si="9"/>
        <v>60752</v>
      </c>
      <c r="E225" s="37" t="s">
        <v>1228</v>
      </c>
      <c r="F225" s="37" t="s">
        <v>1681</v>
      </c>
      <c r="G225" s="38">
        <v>184608</v>
      </c>
      <c r="H225" s="39" t="s">
        <v>1214</v>
      </c>
      <c r="I225" s="38">
        <v>14769</v>
      </c>
      <c r="J225" s="38">
        <f t="shared" si="11"/>
        <v>199377</v>
      </c>
      <c r="K225" s="37" t="s">
        <v>0</v>
      </c>
      <c r="L225" s="37" t="s">
        <v>1208</v>
      </c>
      <c r="M225" s="35" t="s">
        <v>1234</v>
      </c>
      <c r="N225" s="34">
        <f>+VLOOKUP(D225,'CK phản hồi'!$G$2:$X$346,18,0)</f>
        <v>199377</v>
      </c>
      <c r="O225" s="34">
        <f t="shared" si="10"/>
        <v>0</v>
      </c>
    </row>
    <row r="226" spans="1:15" hidden="1" x14ac:dyDescent="0.25">
      <c r="B226" s="36">
        <v>45919</v>
      </c>
      <c r="C226" s="37" t="s">
        <v>1682</v>
      </c>
      <c r="D226" s="37">
        <f t="shared" si="9"/>
        <v>60766</v>
      </c>
      <c r="E226" s="37" t="s">
        <v>1228</v>
      </c>
      <c r="F226" s="37" t="s">
        <v>1683</v>
      </c>
      <c r="G226" s="38">
        <v>184608</v>
      </c>
      <c r="H226" s="39" t="s">
        <v>1214</v>
      </c>
      <c r="I226" s="38">
        <v>14769</v>
      </c>
      <c r="J226" s="38">
        <f t="shared" si="11"/>
        <v>199377</v>
      </c>
      <c r="K226" s="37" t="s">
        <v>0</v>
      </c>
      <c r="L226" s="37" t="s">
        <v>1208</v>
      </c>
      <c r="M226" s="35" t="s">
        <v>1234</v>
      </c>
      <c r="N226" s="34">
        <f>+VLOOKUP(D226,'CK phản hồi'!$G$2:$X$346,18,0)</f>
        <v>199377</v>
      </c>
      <c r="O226" s="34">
        <f t="shared" si="10"/>
        <v>0</v>
      </c>
    </row>
    <row r="227" spans="1:15" hidden="1" x14ac:dyDescent="0.25">
      <c r="B227" s="36">
        <v>45919</v>
      </c>
      <c r="C227" s="37" t="s">
        <v>1684</v>
      </c>
      <c r="D227" s="37">
        <f t="shared" si="9"/>
        <v>60767</v>
      </c>
      <c r="E227" s="37" t="s">
        <v>1228</v>
      </c>
      <c r="F227" s="37" t="s">
        <v>1685</v>
      </c>
      <c r="G227" s="38">
        <v>184608</v>
      </c>
      <c r="H227" s="39" t="s">
        <v>1214</v>
      </c>
      <c r="I227" s="38">
        <v>14769</v>
      </c>
      <c r="J227" s="38">
        <f t="shared" si="11"/>
        <v>199377</v>
      </c>
      <c r="K227" s="37" t="s">
        <v>0</v>
      </c>
      <c r="L227" s="37" t="s">
        <v>1208</v>
      </c>
      <c r="M227" s="35" t="s">
        <v>1234</v>
      </c>
      <c r="N227" s="34">
        <f>+VLOOKUP(D227,'CK phản hồi'!$G$2:$X$346,18,0)</f>
        <v>199377</v>
      </c>
      <c r="O227" s="34">
        <f t="shared" si="10"/>
        <v>0</v>
      </c>
    </row>
    <row r="228" spans="1:15" hidden="1" x14ac:dyDescent="0.25">
      <c r="B228" s="36">
        <v>45920</v>
      </c>
      <c r="C228" s="37" t="s">
        <v>1686</v>
      </c>
      <c r="D228" s="37">
        <f t="shared" si="9"/>
        <v>61186</v>
      </c>
      <c r="E228" s="37" t="s">
        <v>1228</v>
      </c>
      <c r="F228" s="37" t="s">
        <v>1687</v>
      </c>
      <c r="G228" s="38">
        <v>230760</v>
      </c>
      <c r="H228" s="39" t="s">
        <v>1214</v>
      </c>
      <c r="I228" s="38">
        <v>18461</v>
      </c>
      <c r="J228" s="38">
        <f t="shared" si="11"/>
        <v>249221</v>
      </c>
      <c r="K228" s="37" t="s">
        <v>0</v>
      </c>
      <c r="L228" s="37" t="s">
        <v>1208</v>
      </c>
      <c r="M228" s="35" t="s">
        <v>1234</v>
      </c>
      <c r="N228" s="34">
        <f>+VLOOKUP(D228,'CK phản hồi'!$G$2:$X$346,18,0)</f>
        <v>249221</v>
      </c>
      <c r="O228" s="34">
        <f t="shared" si="10"/>
        <v>0</v>
      </c>
    </row>
    <row r="229" spans="1:15" hidden="1" x14ac:dyDescent="0.25">
      <c r="B229" s="36">
        <v>45920</v>
      </c>
      <c r="C229" s="37" t="s">
        <v>1688</v>
      </c>
      <c r="D229" s="37">
        <f t="shared" si="9"/>
        <v>61187</v>
      </c>
      <c r="E229" s="37" t="s">
        <v>1228</v>
      </c>
      <c r="F229" s="37" t="s">
        <v>1689</v>
      </c>
      <c r="G229" s="38">
        <v>184608</v>
      </c>
      <c r="H229" s="39" t="s">
        <v>1214</v>
      </c>
      <c r="I229" s="38">
        <v>14769</v>
      </c>
      <c r="J229" s="38">
        <f t="shared" si="11"/>
        <v>199377</v>
      </c>
      <c r="K229" s="37" t="s">
        <v>0</v>
      </c>
      <c r="L229" s="37" t="s">
        <v>1208</v>
      </c>
      <c r="M229" s="35" t="s">
        <v>1234</v>
      </c>
      <c r="N229" s="34">
        <f>+VLOOKUP(D229,'CK phản hồi'!$G$2:$X$346,18,0)</f>
        <v>199377</v>
      </c>
      <c r="O229" s="34">
        <f t="shared" si="10"/>
        <v>0</v>
      </c>
    </row>
    <row r="230" spans="1:15" hidden="1" x14ac:dyDescent="0.25">
      <c r="B230" s="36">
        <v>45920</v>
      </c>
      <c r="C230" s="37" t="s">
        <v>1690</v>
      </c>
      <c r="D230" s="37">
        <f t="shared" si="9"/>
        <v>61197</v>
      </c>
      <c r="E230" s="37" t="s">
        <v>1228</v>
      </c>
      <c r="F230" s="37" t="s">
        <v>1691</v>
      </c>
      <c r="G230" s="38">
        <v>230760</v>
      </c>
      <c r="H230" s="39" t="s">
        <v>1214</v>
      </c>
      <c r="I230" s="38">
        <v>18461</v>
      </c>
      <c r="J230" s="38">
        <f t="shared" si="11"/>
        <v>249221</v>
      </c>
      <c r="K230" s="37" t="s">
        <v>0</v>
      </c>
      <c r="L230" s="37" t="s">
        <v>1208</v>
      </c>
      <c r="M230" s="35" t="s">
        <v>1234</v>
      </c>
      <c r="N230" s="34">
        <f>+VLOOKUP(D230,'CK phản hồi'!$G$2:$X$346,18,0)</f>
        <v>249221</v>
      </c>
      <c r="O230" s="34">
        <f t="shared" si="10"/>
        <v>0</v>
      </c>
    </row>
    <row r="231" spans="1:15" hidden="1" x14ac:dyDescent="0.25">
      <c r="B231" s="36">
        <v>45922</v>
      </c>
      <c r="C231" s="37" t="s">
        <v>1692</v>
      </c>
      <c r="D231" s="37">
        <f t="shared" si="9"/>
        <v>3816</v>
      </c>
      <c r="E231" s="37" t="s">
        <v>1231</v>
      </c>
      <c r="F231" s="37" t="s">
        <v>1411</v>
      </c>
      <c r="G231" s="38">
        <v>-279647</v>
      </c>
      <c r="H231" s="39" t="s">
        <v>1214</v>
      </c>
      <c r="I231" s="38">
        <v>-22372</v>
      </c>
      <c r="J231" s="38">
        <f t="shared" si="11"/>
        <v>-302019</v>
      </c>
      <c r="K231" s="37" t="s">
        <v>0</v>
      </c>
      <c r="L231" s="37" t="s">
        <v>1208</v>
      </c>
      <c r="M231" s="35" t="s">
        <v>1234</v>
      </c>
      <c r="N231" s="34">
        <f>+VLOOKUP(D231,'CK phản hồi'!$G$2:$X$346,18,0)</f>
        <v>-302019</v>
      </c>
      <c r="O231" s="34">
        <f t="shared" si="10"/>
        <v>0</v>
      </c>
    </row>
    <row r="232" spans="1:15" hidden="1" x14ac:dyDescent="0.25">
      <c r="B232" s="36">
        <v>45922</v>
      </c>
      <c r="C232" s="37" t="s">
        <v>1693</v>
      </c>
      <c r="D232" s="37">
        <f t="shared" si="9"/>
        <v>3821</v>
      </c>
      <c r="E232" s="37" t="s">
        <v>1231</v>
      </c>
      <c r="F232" s="37" t="s">
        <v>1412</v>
      </c>
      <c r="G232" s="38">
        <v>-279647</v>
      </c>
      <c r="H232" s="39" t="s">
        <v>1214</v>
      </c>
      <c r="I232" s="38">
        <v>-22372</v>
      </c>
      <c r="J232" s="38">
        <f t="shared" si="11"/>
        <v>-302019</v>
      </c>
      <c r="K232" s="37" t="s">
        <v>0</v>
      </c>
      <c r="L232" s="37" t="s">
        <v>1208</v>
      </c>
      <c r="M232" s="35" t="s">
        <v>1234</v>
      </c>
      <c r="N232" s="34">
        <f>+VLOOKUP(D232,'CK phản hồi'!$G$2:$X$346,18,0)</f>
        <v>-302019</v>
      </c>
      <c r="O232" s="34">
        <f t="shared" si="10"/>
        <v>0</v>
      </c>
    </row>
    <row r="233" spans="1:15" hidden="1" x14ac:dyDescent="0.25">
      <c r="B233" s="36">
        <v>45922</v>
      </c>
      <c r="C233" s="37" t="s">
        <v>1694</v>
      </c>
      <c r="D233" s="37">
        <f t="shared" si="9"/>
        <v>3833</v>
      </c>
      <c r="E233" s="37" t="s">
        <v>1231</v>
      </c>
      <c r="F233" s="37" t="s">
        <v>1221</v>
      </c>
      <c r="G233" s="38">
        <v>-279647</v>
      </c>
      <c r="H233" s="39" t="s">
        <v>1214</v>
      </c>
      <c r="I233" s="38">
        <v>-22372</v>
      </c>
      <c r="J233" s="38">
        <f t="shared" si="11"/>
        <v>-302019</v>
      </c>
      <c r="K233" s="37" t="s">
        <v>0</v>
      </c>
      <c r="L233" s="37" t="s">
        <v>1208</v>
      </c>
      <c r="M233" s="35" t="s">
        <v>1234</v>
      </c>
      <c r="N233" s="34">
        <f>+VLOOKUP(D233,'CK phản hồi'!$G$2:$X$346,18,0)</f>
        <v>-302019</v>
      </c>
      <c r="O233" s="34">
        <f t="shared" si="10"/>
        <v>0</v>
      </c>
    </row>
    <row r="234" spans="1:15" hidden="1" x14ac:dyDescent="0.25">
      <c r="B234" s="36">
        <v>45922</v>
      </c>
      <c r="C234" s="37" t="s">
        <v>1695</v>
      </c>
      <c r="D234" s="37">
        <f t="shared" si="9"/>
        <v>3838</v>
      </c>
      <c r="E234" s="37" t="s">
        <v>1231</v>
      </c>
      <c r="F234" s="37" t="s">
        <v>1230</v>
      </c>
      <c r="G234" s="38">
        <v>-83894</v>
      </c>
      <c r="H234" s="39" t="s">
        <v>1214</v>
      </c>
      <c r="I234" s="38">
        <v>-6712</v>
      </c>
      <c r="J234" s="38">
        <f t="shared" si="11"/>
        <v>-90606</v>
      </c>
      <c r="K234" s="37" t="s">
        <v>0</v>
      </c>
      <c r="L234" s="37" t="s">
        <v>1208</v>
      </c>
      <c r="M234" s="35" t="s">
        <v>1234</v>
      </c>
      <c r="N234" s="34">
        <f>+VLOOKUP(D234,'CK phản hồi'!$G$2:$X$346,18,0)</f>
        <v>-90605</v>
      </c>
      <c r="O234" s="34">
        <f t="shared" si="10"/>
        <v>1</v>
      </c>
    </row>
    <row r="235" spans="1:15" hidden="1" x14ac:dyDescent="0.25">
      <c r="B235" s="36">
        <v>45922</v>
      </c>
      <c r="C235" s="37" t="s">
        <v>1696</v>
      </c>
      <c r="D235" s="37">
        <f t="shared" si="9"/>
        <v>3895</v>
      </c>
      <c r="E235" s="37" t="s">
        <v>1231</v>
      </c>
      <c r="F235" s="37" t="s">
        <v>1229</v>
      </c>
      <c r="G235" s="38">
        <v>-279647</v>
      </c>
      <c r="H235" s="39" t="s">
        <v>1214</v>
      </c>
      <c r="I235" s="38">
        <v>-22372</v>
      </c>
      <c r="J235" s="38">
        <f t="shared" si="11"/>
        <v>-302019</v>
      </c>
      <c r="K235" s="37" t="s">
        <v>0</v>
      </c>
      <c r="L235" s="37" t="s">
        <v>1208</v>
      </c>
      <c r="M235" s="35" t="s">
        <v>1234</v>
      </c>
      <c r="N235" s="34">
        <f>+VLOOKUP(D235,'CK phản hồi'!$G$2:$X$346,18,0)</f>
        <v>-302019</v>
      </c>
      <c r="O235" s="34">
        <f t="shared" si="10"/>
        <v>0</v>
      </c>
    </row>
    <row r="236" spans="1:15" hidden="1" x14ac:dyDescent="0.25">
      <c r="B236" s="36">
        <v>45922</v>
      </c>
      <c r="C236" s="37" t="s">
        <v>1697</v>
      </c>
      <c r="D236" s="37">
        <f t="shared" si="9"/>
        <v>3902</v>
      </c>
      <c r="E236" s="37" t="s">
        <v>1231</v>
      </c>
      <c r="F236" s="37" t="s">
        <v>1222</v>
      </c>
      <c r="G236" s="38">
        <v>-279647</v>
      </c>
      <c r="H236" s="39" t="s">
        <v>1214</v>
      </c>
      <c r="I236" s="38">
        <v>-22372</v>
      </c>
      <c r="J236" s="38">
        <f t="shared" si="11"/>
        <v>-302019</v>
      </c>
      <c r="K236" s="37" t="s">
        <v>0</v>
      </c>
      <c r="L236" s="37" t="s">
        <v>1208</v>
      </c>
      <c r="M236" s="35" t="s">
        <v>1234</v>
      </c>
      <c r="N236" s="34">
        <f>+VLOOKUP(D236,'CK phản hồi'!$G$2:$X$346,18,0)</f>
        <v>-302019</v>
      </c>
      <c r="O236" s="34">
        <f t="shared" si="10"/>
        <v>0</v>
      </c>
    </row>
    <row r="237" spans="1:15" hidden="1" x14ac:dyDescent="0.25">
      <c r="B237" s="36">
        <v>45923</v>
      </c>
      <c r="C237" s="37" t="s">
        <v>1698</v>
      </c>
      <c r="D237" s="37">
        <f t="shared" si="9"/>
        <v>61279</v>
      </c>
      <c r="E237" s="37" t="s">
        <v>1228</v>
      </c>
      <c r="F237" s="37" t="s">
        <v>1699</v>
      </c>
      <c r="G237" s="38">
        <v>230760</v>
      </c>
      <c r="H237" s="39" t="s">
        <v>1214</v>
      </c>
      <c r="I237" s="38">
        <v>18461</v>
      </c>
      <c r="J237" s="38">
        <f t="shared" si="11"/>
        <v>249221</v>
      </c>
      <c r="K237" s="37" t="s">
        <v>0</v>
      </c>
      <c r="L237" s="37" t="s">
        <v>1208</v>
      </c>
      <c r="M237" s="35" t="s">
        <v>1234</v>
      </c>
      <c r="N237" s="34">
        <f>+VLOOKUP(D237,'CK phản hồi'!$G$2:$X$346,18,0)</f>
        <v>249221</v>
      </c>
      <c r="O237" s="34">
        <f t="shared" si="10"/>
        <v>0</v>
      </c>
    </row>
    <row r="238" spans="1:15" hidden="1" x14ac:dyDescent="0.25">
      <c r="B238" s="36">
        <v>45923</v>
      </c>
      <c r="C238" s="37" t="s">
        <v>1700</v>
      </c>
      <c r="D238" s="37">
        <f t="shared" si="9"/>
        <v>61280</v>
      </c>
      <c r="E238" s="37" t="s">
        <v>1228</v>
      </c>
      <c r="F238" s="37" t="s">
        <v>1701</v>
      </c>
      <c r="G238" s="38">
        <v>184608</v>
      </c>
      <c r="H238" s="39" t="s">
        <v>1214</v>
      </c>
      <c r="I238" s="38">
        <v>14769</v>
      </c>
      <c r="J238" s="38">
        <f t="shared" si="11"/>
        <v>199377</v>
      </c>
      <c r="K238" s="37" t="s">
        <v>0</v>
      </c>
      <c r="L238" s="37" t="s">
        <v>1208</v>
      </c>
      <c r="M238" s="35" t="s">
        <v>1234</v>
      </c>
      <c r="N238" s="34">
        <f>+VLOOKUP(D238,'CK phản hồi'!$G$2:$X$346,18,0)</f>
        <v>199377</v>
      </c>
      <c r="O238" s="34">
        <f t="shared" si="10"/>
        <v>0</v>
      </c>
    </row>
    <row r="239" spans="1:15" hidden="1" x14ac:dyDescent="0.25">
      <c r="B239" s="36">
        <v>45923</v>
      </c>
      <c r="C239" s="37" t="s">
        <v>1702</v>
      </c>
      <c r="D239" s="37">
        <f t="shared" si="9"/>
        <v>61281</v>
      </c>
      <c r="E239" s="37" t="s">
        <v>1228</v>
      </c>
      <c r="F239" s="37" t="s">
        <v>1703</v>
      </c>
      <c r="G239" s="38">
        <v>230760</v>
      </c>
      <c r="H239" s="39" t="s">
        <v>1214</v>
      </c>
      <c r="I239" s="38">
        <v>18461</v>
      </c>
      <c r="J239" s="38">
        <f t="shared" si="11"/>
        <v>249221</v>
      </c>
      <c r="K239" s="37" t="s">
        <v>0</v>
      </c>
      <c r="L239" s="37" t="s">
        <v>1208</v>
      </c>
      <c r="M239" s="35" t="s">
        <v>1234</v>
      </c>
      <c r="N239" s="34">
        <f>+VLOOKUP(D239,'CK phản hồi'!$G$2:$X$346,18,0)</f>
        <v>249221</v>
      </c>
      <c r="O239" s="34">
        <f t="shared" si="10"/>
        <v>0</v>
      </c>
    </row>
    <row r="240" spans="1:15" hidden="1" x14ac:dyDescent="0.25">
      <c r="A240" s="35" t="s">
        <v>668</v>
      </c>
      <c r="B240" s="36">
        <v>45923</v>
      </c>
      <c r="C240" s="37" t="s">
        <v>1704</v>
      </c>
      <c r="D240" s="37">
        <f t="shared" si="9"/>
        <v>3075</v>
      </c>
      <c r="E240" s="37"/>
      <c r="F240" s="37" t="s">
        <v>1705</v>
      </c>
      <c r="G240" s="38">
        <v>-23076</v>
      </c>
      <c r="H240" s="39" t="s">
        <v>1214</v>
      </c>
      <c r="I240" s="38">
        <v>-1846</v>
      </c>
      <c r="J240" s="38">
        <f t="shared" si="11"/>
        <v>-24922</v>
      </c>
      <c r="K240" s="37" t="s">
        <v>0</v>
      </c>
      <c r="L240" s="37" t="s">
        <v>1208</v>
      </c>
      <c r="M240" s="35" t="s">
        <v>1234</v>
      </c>
      <c r="N240" s="34">
        <f>+VLOOKUP(D240,'CK phản hồi'!$G$2:$X$346,18,0)</f>
        <v>-24922</v>
      </c>
      <c r="O240" s="34">
        <f t="shared" si="10"/>
        <v>0</v>
      </c>
    </row>
    <row r="241" spans="1:15" hidden="1" x14ac:dyDescent="0.25">
      <c r="A241" s="35" t="s">
        <v>665</v>
      </c>
      <c r="B241" s="36">
        <v>45923</v>
      </c>
      <c r="C241" s="37" t="s">
        <v>1706</v>
      </c>
      <c r="D241" s="37">
        <f t="shared" si="9"/>
        <v>3095</v>
      </c>
      <c r="E241" s="37"/>
      <c r="F241" s="37" t="s">
        <v>1707</v>
      </c>
      <c r="G241" s="38">
        <v>-125274</v>
      </c>
      <c r="H241" s="39" t="s">
        <v>1214</v>
      </c>
      <c r="I241" s="38">
        <v>-10022</v>
      </c>
      <c r="J241" s="38">
        <f t="shared" si="11"/>
        <v>-135296</v>
      </c>
      <c r="K241" s="37" t="s">
        <v>0</v>
      </c>
      <c r="L241" s="37" t="s">
        <v>1208</v>
      </c>
      <c r="M241" s="35" t="s">
        <v>1234</v>
      </c>
      <c r="N241" s="34">
        <f>+VLOOKUP(D241,'CK phản hồi'!$G$2:$X$346,18,0)</f>
        <v>-135296</v>
      </c>
      <c r="O241" s="34">
        <f t="shared" si="10"/>
        <v>0</v>
      </c>
    </row>
    <row r="242" spans="1:15" hidden="1" x14ac:dyDescent="0.25">
      <c r="B242" s="36">
        <v>45924</v>
      </c>
      <c r="C242" s="37" t="s">
        <v>1708</v>
      </c>
      <c r="D242" s="37">
        <f t="shared" si="9"/>
        <v>61337</v>
      </c>
      <c r="E242" s="37" t="s">
        <v>1228</v>
      </c>
      <c r="F242" s="37" t="s">
        <v>1709</v>
      </c>
      <c r="G242" s="38">
        <v>230760</v>
      </c>
      <c r="H242" s="39" t="s">
        <v>1214</v>
      </c>
      <c r="I242" s="38">
        <v>18461</v>
      </c>
      <c r="J242" s="38">
        <f t="shared" si="11"/>
        <v>249221</v>
      </c>
      <c r="K242" s="37" t="s">
        <v>0</v>
      </c>
      <c r="L242" s="37" t="s">
        <v>1208</v>
      </c>
      <c r="M242" s="35" t="s">
        <v>1234</v>
      </c>
      <c r="N242" s="34">
        <f>+VLOOKUP(D242,'CK phản hồi'!$G$2:$X$346,18,0)</f>
        <v>249221</v>
      </c>
      <c r="O242" s="34">
        <f t="shared" si="10"/>
        <v>0</v>
      </c>
    </row>
    <row r="243" spans="1:15" hidden="1" x14ac:dyDescent="0.25">
      <c r="B243" s="36">
        <v>45924</v>
      </c>
      <c r="C243" s="37" t="s">
        <v>1710</v>
      </c>
      <c r="D243" s="37">
        <f t="shared" si="9"/>
        <v>61356</v>
      </c>
      <c r="E243" s="37" t="s">
        <v>1228</v>
      </c>
      <c r="F243" s="37" t="s">
        <v>1711</v>
      </c>
      <c r="G243" s="38">
        <v>276912</v>
      </c>
      <c r="H243" s="39" t="s">
        <v>1214</v>
      </c>
      <c r="I243" s="38">
        <v>22153</v>
      </c>
      <c r="J243" s="38">
        <f t="shared" si="11"/>
        <v>299065</v>
      </c>
      <c r="K243" s="37" t="s">
        <v>0</v>
      </c>
      <c r="L243" s="37" t="s">
        <v>1208</v>
      </c>
      <c r="M243" s="35" t="s">
        <v>1234</v>
      </c>
      <c r="N243" s="34">
        <f>+VLOOKUP(D243,'CK phản hồi'!$G$2:$X$346,18,0)</f>
        <v>299065</v>
      </c>
      <c r="O243" s="34">
        <f t="shared" si="10"/>
        <v>0</v>
      </c>
    </row>
    <row r="244" spans="1:15" hidden="1" x14ac:dyDescent="0.25">
      <c r="B244" s="36">
        <v>45924</v>
      </c>
      <c r="C244" s="37" t="s">
        <v>1712</v>
      </c>
      <c r="D244" s="37">
        <f t="shared" si="9"/>
        <v>61357</v>
      </c>
      <c r="E244" s="37" t="s">
        <v>1228</v>
      </c>
      <c r="F244" s="37" t="s">
        <v>1713</v>
      </c>
      <c r="G244" s="38">
        <v>184608</v>
      </c>
      <c r="H244" s="39" t="s">
        <v>1214</v>
      </c>
      <c r="I244" s="38">
        <v>14769</v>
      </c>
      <c r="J244" s="38">
        <f t="shared" si="11"/>
        <v>199377</v>
      </c>
      <c r="K244" s="37" t="s">
        <v>0</v>
      </c>
      <c r="L244" s="37" t="s">
        <v>1208</v>
      </c>
      <c r="M244" s="35" t="s">
        <v>1234</v>
      </c>
      <c r="N244" s="34">
        <f>+VLOOKUP(D244,'CK phản hồi'!$G$2:$X$346,18,0)</f>
        <v>199377</v>
      </c>
      <c r="O244" s="34">
        <f t="shared" si="10"/>
        <v>0</v>
      </c>
    </row>
    <row r="245" spans="1:15" hidden="1" x14ac:dyDescent="0.25">
      <c r="B245" s="36">
        <v>45924</v>
      </c>
      <c r="C245" s="37" t="s">
        <v>1714</v>
      </c>
      <c r="D245" s="37">
        <f t="shared" si="9"/>
        <v>61358</v>
      </c>
      <c r="E245" s="37" t="s">
        <v>1228</v>
      </c>
      <c r="F245" s="37" t="s">
        <v>1715</v>
      </c>
      <c r="G245" s="38">
        <v>230760</v>
      </c>
      <c r="H245" s="39" t="s">
        <v>1214</v>
      </c>
      <c r="I245" s="38">
        <v>18461</v>
      </c>
      <c r="J245" s="38">
        <f t="shared" si="11"/>
        <v>249221</v>
      </c>
      <c r="K245" s="37" t="s">
        <v>0</v>
      </c>
      <c r="L245" s="37" t="s">
        <v>1208</v>
      </c>
      <c r="M245" s="35" t="s">
        <v>1234</v>
      </c>
      <c r="N245" s="34">
        <f>+VLOOKUP(D245,'CK phản hồi'!$G$2:$X$346,18,0)</f>
        <v>249221</v>
      </c>
      <c r="O245" s="34">
        <f t="shared" si="10"/>
        <v>0</v>
      </c>
    </row>
    <row r="246" spans="1:15" hidden="1" x14ac:dyDescent="0.25">
      <c r="B246" s="36">
        <v>45925</v>
      </c>
      <c r="C246" s="37" t="s">
        <v>1716</v>
      </c>
      <c r="D246" s="37">
        <f t="shared" si="9"/>
        <v>61451</v>
      </c>
      <c r="E246" s="37" t="s">
        <v>1228</v>
      </c>
      <c r="F246" s="37" t="s">
        <v>1717</v>
      </c>
      <c r="G246" s="38">
        <v>230760</v>
      </c>
      <c r="H246" s="39" t="s">
        <v>1214</v>
      </c>
      <c r="I246" s="38">
        <v>18461</v>
      </c>
      <c r="J246" s="38">
        <f t="shared" si="11"/>
        <v>249221</v>
      </c>
      <c r="K246" s="37" t="s">
        <v>0</v>
      </c>
      <c r="L246" s="37" t="s">
        <v>1208</v>
      </c>
      <c r="M246" s="35" t="s">
        <v>1234</v>
      </c>
      <c r="N246" s="34">
        <f>+VLOOKUP(D246,'CK phản hồi'!$G$2:$X$346,18,0)</f>
        <v>249221</v>
      </c>
      <c r="O246" s="34">
        <f t="shared" si="10"/>
        <v>0</v>
      </c>
    </row>
    <row r="247" spans="1:15" hidden="1" x14ac:dyDescent="0.25">
      <c r="B247" s="36">
        <v>45925</v>
      </c>
      <c r="C247" s="37" t="s">
        <v>1718</v>
      </c>
      <c r="D247" s="37">
        <f t="shared" si="9"/>
        <v>61452</v>
      </c>
      <c r="E247" s="37" t="s">
        <v>1228</v>
      </c>
      <c r="F247" s="37" t="s">
        <v>1719</v>
      </c>
      <c r="G247" s="38">
        <v>230760</v>
      </c>
      <c r="H247" s="39" t="s">
        <v>1214</v>
      </c>
      <c r="I247" s="38">
        <v>18461</v>
      </c>
      <c r="J247" s="38">
        <f t="shared" si="11"/>
        <v>249221</v>
      </c>
      <c r="K247" s="37" t="s">
        <v>0</v>
      </c>
      <c r="L247" s="37" t="s">
        <v>1208</v>
      </c>
      <c r="M247" s="35" t="s">
        <v>1234</v>
      </c>
      <c r="N247" s="34">
        <f>+VLOOKUP(D247,'CK phản hồi'!$G$2:$X$346,18,0)</f>
        <v>249221</v>
      </c>
      <c r="O247" s="34">
        <f t="shared" si="10"/>
        <v>0</v>
      </c>
    </row>
    <row r="248" spans="1:15" hidden="1" x14ac:dyDescent="0.25">
      <c r="B248" s="36">
        <v>45925</v>
      </c>
      <c r="C248" s="37" t="s">
        <v>1720</v>
      </c>
      <c r="D248" s="37">
        <f t="shared" si="9"/>
        <v>61453</v>
      </c>
      <c r="E248" s="37" t="s">
        <v>1228</v>
      </c>
      <c r="F248" s="37" t="s">
        <v>1721</v>
      </c>
      <c r="G248" s="38">
        <v>184608</v>
      </c>
      <c r="H248" s="39" t="s">
        <v>1214</v>
      </c>
      <c r="I248" s="38">
        <v>14769</v>
      </c>
      <c r="J248" s="38">
        <f t="shared" si="11"/>
        <v>199377</v>
      </c>
      <c r="K248" s="37" t="s">
        <v>0</v>
      </c>
      <c r="L248" s="37" t="s">
        <v>1208</v>
      </c>
      <c r="M248" s="35" t="s">
        <v>1234</v>
      </c>
      <c r="N248" s="34">
        <f>+VLOOKUP(D248,'CK phản hồi'!$G$2:$X$346,18,0)</f>
        <v>199377</v>
      </c>
      <c r="O248" s="34">
        <f t="shared" si="10"/>
        <v>0</v>
      </c>
    </row>
    <row r="249" spans="1:15" hidden="1" x14ac:dyDescent="0.25">
      <c r="B249" s="36">
        <v>45925</v>
      </c>
      <c r="C249" s="37" t="s">
        <v>1722</v>
      </c>
      <c r="D249" s="37">
        <f t="shared" si="9"/>
        <v>61467</v>
      </c>
      <c r="E249" s="37" t="s">
        <v>1228</v>
      </c>
      <c r="F249" s="37" t="s">
        <v>1723</v>
      </c>
      <c r="G249" s="38">
        <v>184608</v>
      </c>
      <c r="H249" s="39" t="s">
        <v>1214</v>
      </c>
      <c r="I249" s="38">
        <v>14769</v>
      </c>
      <c r="J249" s="38">
        <f t="shared" si="11"/>
        <v>199377</v>
      </c>
      <c r="K249" s="37" t="s">
        <v>0</v>
      </c>
      <c r="L249" s="37" t="s">
        <v>1208</v>
      </c>
      <c r="M249" s="35" t="s">
        <v>1234</v>
      </c>
      <c r="N249" s="34">
        <f>+VLOOKUP(D249,'CK phản hồi'!$G$2:$X$346,18,0)</f>
        <v>199377</v>
      </c>
      <c r="O249" s="34">
        <f t="shared" si="10"/>
        <v>0</v>
      </c>
    </row>
    <row r="250" spans="1:15" hidden="1" x14ac:dyDescent="0.25">
      <c r="B250" s="36">
        <v>45925</v>
      </c>
      <c r="C250" s="37" t="s">
        <v>1724</v>
      </c>
      <c r="D250" s="37">
        <f t="shared" ref="D250:D314" si="12">0+C250</f>
        <v>61468</v>
      </c>
      <c r="E250" s="37" t="s">
        <v>1228</v>
      </c>
      <c r="F250" s="37" t="s">
        <v>1725</v>
      </c>
      <c r="G250" s="38">
        <v>184608</v>
      </c>
      <c r="H250" s="39" t="s">
        <v>1214</v>
      </c>
      <c r="I250" s="38">
        <v>14769</v>
      </c>
      <c r="J250" s="38">
        <f t="shared" si="11"/>
        <v>199377</v>
      </c>
      <c r="K250" s="37" t="s">
        <v>1209</v>
      </c>
      <c r="L250" s="37" t="s">
        <v>1210</v>
      </c>
      <c r="M250" s="35" t="s">
        <v>1234</v>
      </c>
      <c r="N250" s="34">
        <f>+VLOOKUP(D250,'CK phản hồi'!$G$2:$X$346,18,0)</f>
        <v>199377</v>
      </c>
      <c r="O250" s="34">
        <f t="shared" si="10"/>
        <v>0</v>
      </c>
    </row>
    <row r="251" spans="1:15" hidden="1" x14ac:dyDescent="0.25">
      <c r="B251" s="36">
        <v>45925</v>
      </c>
      <c r="C251" s="37" t="s">
        <v>1726</v>
      </c>
      <c r="D251" s="37">
        <f t="shared" si="12"/>
        <v>62555</v>
      </c>
      <c r="E251" s="37" t="s">
        <v>1228</v>
      </c>
      <c r="F251" s="37" t="s">
        <v>1727</v>
      </c>
      <c r="G251" s="38">
        <v>1107648</v>
      </c>
      <c r="H251" s="39" t="s">
        <v>1214</v>
      </c>
      <c r="I251" s="38">
        <v>88612</v>
      </c>
      <c r="J251" s="38">
        <f t="shared" si="11"/>
        <v>1196260</v>
      </c>
      <c r="K251" s="37" t="s">
        <v>1224</v>
      </c>
      <c r="L251" s="37" t="s">
        <v>1213</v>
      </c>
      <c r="M251" s="35" t="s">
        <v>1234</v>
      </c>
      <c r="N251" s="34">
        <f>+VLOOKUP(D251,'CK phản hồi'!$G$2:$X$346,18,0)</f>
        <v>1196260</v>
      </c>
      <c r="O251" s="34">
        <f t="shared" si="10"/>
        <v>0</v>
      </c>
    </row>
    <row r="252" spans="1:15" hidden="1" x14ac:dyDescent="0.25">
      <c r="B252" s="36">
        <v>45925</v>
      </c>
      <c r="C252" s="37" t="s">
        <v>1728</v>
      </c>
      <c r="D252" s="37">
        <f t="shared" si="12"/>
        <v>62662</v>
      </c>
      <c r="E252" s="37" t="s">
        <v>1228</v>
      </c>
      <c r="F252" s="37" t="s">
        <v>1729</v>
      </c>
      <c r="G252" s="38">
        <v>184608</v>
      </c>
      <c r="H252" s="39" t="s">
        <v>1214</v>
      </c>
      <c r="I252" s="38">
        <v>14769</v>
      </c>
      <c r="J252" s="38">
        <f t="shared" si="11"/>
        <v>199377</v>
      </c>
      <c r="K252" s="37" t="s">
        <v>0</v>
      </c>
      <c r="L252" s="37" t="s">
        <v>1208</v>
      </c>
      <c r="M252" s="35" t="s">
        <v>1234</v>
      </c>
      <c r="N252" s="34">
        <f>+VLOOKUP(D252,'CK phản hồi'!$G$2:$X$346,18,0)</f>
        <v>199377</v>
      </c>
      <c r="O252" s="34">
        <f t="shared" si="10"/>
        <v>0</v>
      </c>
    </row>
    <row r="253" spans="1:15" hidden="1" x14ac:dyDescent="0.25">
      <c r="B253" s="36">
        <v>45926</v>
      </c>
      <c r="C253" s="37" t="s">
        <v>1730</v>
      </c>
      <c r="D253" s="37">
        <f t="shared" si="12"/>
        <v>62754</v>
      </c>
      <c r="E253" s="37" t="s">
        <v>1228</v>
      </c>
      <c r="F253" s="37" t="s">
        <v>1731</v>
      </c>
      <c r="G253" s="38">
        <v>230760</v>
      </c>
      <c r="H253" s="39" t="s">
        <v>1214</v>
      </c>
      <c r="I253" s="38">
        <v>18461</v>
      </c>
      <c r="J253" s="38">
        <f t="shared" si="11"/>
        <v>249221</v>
      </c>
      <c r="K253" s="37" t="s">
        <v>0</v>
      </c>
      <c r="L253" s="37" t="s">
        <v>1208</v>
      </c>
      <c r="M253" s="35" t="s">
        <v>1234</v>
      </c>
      <c r="N253" s="34">
        <f>+VLOOKUP(D253,'CK phản hồi'!$G$2:$X$346,18,0)</f>
        <v>249221</v>
      </c>
      <c r="O253" s="34">
        <f t="shared" si="10"/>
        <v>0</v>
      </c>
    </row>
    <row r="254" spans="1:15" hidden="1" x14ac:dyDescent="0.25">
      <c r="B254" s="36">
        <v>45926</v>
      </c>
      <c r="C254" s="37" t="s">
        <v>1732</v>
      </c>
      <c r="D254" s="37">
        <f t="shared" si="12"/>
        <v>62778</v>
      </c>
      <c r="E254" s="37" t="s">
        <v>1228</v>
      </c>
      <c r="F254" s="37" t="s">
        <v>1733</v>
      </c>
      <c r="G254" s="38">
        <v>230760</v>
      </c>
      <c r="H254" s="39" t="s">
        <v>1214</v>
      </c>
      <c r="I254" s="38">
        <v>18461</v>
      </c>
      <c r="J254" s="38">
        <f t="shared" si="11"/>
        <v>249221</v>
      </c>
      <c r="K254" s="37" t="s">
        <v>0</v>
      </c>
      <c r="L254" s="37" t="s">
        <v>1208</v>
      </c>
      <c r="M254" s="35" t="s">
        <v>1234</v>
      </c>
      <c r="N254" s="34">
        <f>+VLOOKUP(D254,'CK phản hồi'!$G$2:$X$346,18,0)</f>
        <v>249221</v>
      </c>
      <c r="O254" s="34">
        <f t="shared" si="10"/>
        <v>0</v>
      </c>
    </row>
    <row r="255" spans="1:15" hidden="1" x14ac:dyDescent="0.25">
      <c r="B255" s="36">
        <v>45926</v>
      </c>
      <c r="C255" s="37" t="s">
        <v>1734</v>
      </c>
      <c r="D255" s="37">
        <f t="shared" si="12"/>
        <v>62779</v>
      </c>
      <c r="E255" s="37" t="s">
        <v>1228</v>
      </c>
      <c r="F255" s="37" t="s">
        <v>1735</v>
      </c>
      <c r="G255" s="38">
        <v>230760</v>
      </c>
      <c r="H255" s="39" t="s">
        <v>1214</v>
      </c>
      <c r="I255" s="38">
        <v>18461</v>
      </c>
      <c r="J255" s="38">
        <f t="shared" si="11"/>
        <v>249221</v>
      </c>
      <c r="K255" s="37" t="s">
        <v>0</v>
      </c>
      <c r="L255" s="37" t="s">
        <v>1208</v>
      </c>
      <c r="M255" s="35" t="s">
        <v>1234</v>
      </c>
      <c r="N255" s="34">
        <f>+VLOOKUP(D255,'CK phản hồi'!$G$2:$X$346,18,0)</f>
        <v>249221</v>
      </c>
      <c r="O255" s="34">
        <f t="shared" si="10"/>
        <v>0</v>
      </c>
    </row>
    <row r="256" spans="1:15" hidden="1" x14ac:dyDescent="0.25">
      <c r="B256" s="36">
        <v>45926</v>
      </c>
      <c r="C256" s="37" t="s">
        <v>1736</v>
      </c>
      <c r="D256" s="37">
        <f t="shared" si="12"/>
        <v>62780</v>
      </c>
      <c r="E256" s="37" t="s">
        <v>1228</v>
      </c>
      <c r="F256" s="37" t="s">
        <v>1737</v>
      </c>
      <c r="G256" s="38">
        <v>230760</v>
      </c>
      <c r="H256" s="39" t="s">
        <v>1214</v>
      </c>
      <c r="I256" s="38">
        <v>18461</v>
      </c>
      <c r="J256" s="38">
        <f t="shared" si="11"/>
        <v>249221</v>
      </c>
      <c r="K256" s="37" t="s">
        <v>0</v>
      </c>
      <c r="L256" s="37" t="s">
        <v>1208</v>
      </c>
      <c r="M256" s="35" t="s">
        <v>1234</v>
      </c>
      <c r="N256" s="34">
        <f>+VLOOKUP(D256,'CK phản hồi'!$G$2:$X$346,18,0)</f>
        <v>249221</v>
      </c>
      <c r="O256" s="34">
        <f t="shared" si="10"/>
        <v>0</v>
      </c>
    </row>
    <row r="257" spans="1:15" hidden="1" x14ac:dyDescent="0.25">
      <c r="B257" s="36">
        <v>45927</v>
      </c>
      <c r="C257" s="37" t="s">
        <v>1738</v>
      </c>
      <c r="D257" s="37">
        <f t="shared" si="12"/>
        <v>63215</v>
      </c>
      <c r="E257" s="37" t="s">
        <v>1228</v>
      </c>
      <c r="F257" s="37" t="s">
        <v>1739</v>
      </c>
      <c r="G257" s="38">
        <v>184608</v>
      </c>
      <c r="H257" s="39" t="s">
        <v>1214</v>
      </c>
      <c r="I257" s="38">
        <v>14769</v>
      </c>
      <c r="J257" s="38">
        <f t="shared" si="11"/>
        <v>199377</v>
      </c>
      <c r="K257" s="37" t="s">
        <v>0</v>
      </c>
      <c r="L257" s="37" t="s">
        <v>1208</v>
      </c>
      <c r="M257" s="35" t="s">
        <v>1234</v>
      </c>
      <c r="N257" s="34">
        <f>+VLOOKUP(D257,'CK phản hồi'!$G$2:$X$346,18,0)</f>
        <v>199377</v>
      </c>
      <c r="O257" s="34">
        <f t="shared" si="10"/>
        <v>0</v>
      </c>
    </row>
    <row r="258" spans="1:15" hidden="1" x14ac:dyDescent="0.25">
      <c r="B258" s="36">
        <v>45927</v>
      </c>
      <c r="C258" s="37" t="s">
        <v>1740</v>
      </c>
      <c r="D258" s="37">
        <f t="shared" si="12"/>
        <v>63216</v>
      </c>
      <c r="E258" s="37" t="s">
        <v>1228</v>
      </c>
      <c r="F258" s="37" t="s">
        <v>1741</v>
      </c>
      <c r="G258" s="38">
        <v>184608</v>
      </c>
      <c r="H258" s="39" t="s">
        <v>1214</v>
      </c>
      <c r="I258" s="38">
        <v>14769</v>
      </c>
      <c r="J258" s="38">
        <f t="shared" si="11"/>
        <v>199377</v>
      </c>
      <c r="K258" s="37" t="s">
        <v>0</v>
      </c>
      <c r="L258" s="37" t="s">
        <v>1208</v>
      </c>
      <c r="M258" s="35" t="s">
        <v>1234</v>
      </c>
      <c r="N258" s="34">
        <f>+VLOOKUP(D258,'CK phản hồi'!$G$2:$X$346,18,0)</f>
        <v>199377</v>
      </c>
      <c r="O258" s="34">
        <f t="shared" si="10"/>
        <v>0</v>
      </c>
    </row>
    <row r="259" spans="1:15" hidden="1" x14ac:dyDescent="0.25">
      <c r="B259" s="36">
        <v>45927</v>
      </c>
      <c r="C259" s="37" t="s">
        <v>1742</v>
      </c>
      <c r="D259" s="37">
        <f t="shared" si="12"/>
        <v>63217</v>
      </c>
      <c r="E259" s="37" t="s">
        <v>1228</v>
      </c>
      <c r="F259" s="37" t="s">
        <v>1743</v>
      </c>
      <c r="G259" s="38">
        <v>230760</v>
      </c>
      <c r="H259" s="39" t="s">
        <v>1214</v>
      </c>
      <c r="I259" s="38">
        <v>18461</v>
      </c>
      <c r="J259" s="38">
        <f t="shared" si="11"/>
        <v>249221</v>
      </c>
      <c r="K259" s="37" t="s">
        <v>0</v>
      </c>
      <c r="L259" s="37" t="s">
        <v>1208</v>
      </c>
      <c r="M259" s="35" t="s">
        <v>1234</v>
      </c>
      <c r="N259" s="34">
        <f>+VLOOKUP(D259,'CK phản hồi'!$G$2:$X$346,18,0)</f>
        <v>249221</v>
      </c>
      <c r="O259" s="34">
        <f t="shared" si="10"/>
        <v>0</v>
      </c>
    </row>
    <row r="260" spans="1:15" hidden="1" x14ac:dyDescent="0.25">
      <c r="B260" s="36">
        <v>45927</v>
      </c>
      <c r="C260" s="37" t="s">
        <v>1744</v>
      </c>
      <c r="D260" s="37">
        <f t="shared" si="12"/>
        <v>63218</v>
      </c>
      <c r="E260" s="37" t="s">
        <v>1228</v>
      </c>
      <c r="F260" s="37" t="s">
        <v>1745</v>
      </c>
      <c r="G260" s="38">
        <v>184608</v>
      </c>
      <c r="H260" s="39" t="s">
        <v>1214</v>
      </c>
      <c r="I260" s="38">
        <v>14769</v>
      </c>
      <c r="J260" s="38">
        <f t="shared" si="11"/>
        <v>199377</v>
      </c>
      <c r="K260" s="37" t="s">
        <v>0</v>
      </c>
      <c r="L260" s="37" t="s">
        <v>1208</v>
      </c>
      <c r="M260" s="35" t="s">
        <v>1234</v>
      </c>
      <c r="N260" s="34">
        <f>+VLOOKUP(D260,'CK phản hồi'!$G$2:$X$346,18,0)</f>
        <v>199377</v>
      </c>
      <c r="O260" s="34">
        <f t="shared" si="10"/>
        <v>0</v>
      </c>
    </row>
    <row r="261" spans="1:15" hidden="1" x14ac:dyDescent="0.25">
      <c r="B261" s="36">
        <v>45927</v>
      </c>
      <c r="C261" s="37" t="s">
        <v>1746</v>
      </c>
      <c r="D261" s="37">
        <f t="shared" si="12"/>
        <v>63237</v>
      </c>
      <c r="E261" s="37" t="s">
        <v>1228</v>
      </c>
      <c r="F261" s="37" t="s">
        <v>1747</v>
      </c>
      <c r="G261" s="38">
        <v>230760</v>
      </c>
      <c r="H261" s="39" t="s">
        <v>1214</v>
      </c>
      <c r="I261" s="38">
        <v>18461</v>
      </c>
      <c r="J261" s="38">
        <f t="shared" si="11"/>
        <v>249221</v>
      </c>
      <c r="K261" s="37" t="s">
        <v>0</v>
      </c>
      <c r="L261" s="37" t="s">
        <v>1208</v>
      </c>
      <c r="M261" s="35" t="s">
        <v>1234</v>
      </c>
      <c r="N261" s="34">
        <f>+VLOOKUP(D261,'CK phản hồi'!$G$2:$X$346,18,0)</f>
        <v>249221</v>
      </c>
      <c r="O261" s="34">
        <f t="shared" ref="O261:O325" si="13">+N261-J261</f>
        <v>0</v>
      </c>
    </row>
    <row r="262" spans="1:15" hidden="1" x14ac:dyDescent="0.25">
      <c r="B262" s="36">
        <v>45927</v>
      </c>
      <c r="C262" s="37" t="s">
        <v>1748</v>
      </c>
      <c r="D262" s="37">
        <f t="shared" si="12"/>
        <v>63238</v>
      </c>
      <c r="E262" s="37" t="s">
        <v>1228</v>
      </c>
      <c r="F262" s="37" t="s">
        <v>1749</v>
      </c>
      <c r="G262" s="38">
        <v>184608</v>
      </c>
      <c r="H262" s="39" t="s">
        <v>1214</v>
      </c>
      <c r="I262" s="38">
        <v>14769</v>
      </c>
      <c r="J262" s="38">
        <f t="shared" si="11"/>
        <v>199377</v>
      </c>
      <c r="K262" s="37" t="s">
        <v>0</v>
      </c>
      <c r="L262" s="37" t="s">
        <v>1208</v>
      </c>
      <c r="M262" s="35" t="s">
        <v>1234</v>
      </c>
      <c r="N262" s="34">
        <f>+VLOOKUP(D262,'CK phản hồi'!$G$2:$X$346,18,0)</f>
        <v>199377</v>
      </c>
      <c r="O262" s="34">
        <f t="shared" si="13"/>
        <v>0</v>
      </c>
    </row>
    <row r="263" spans="1:15" hidden="1" x14ac:dyDescent="0.25">
      <c r="A263" s="35" t="s">
        <v>849</v>
      </c>
      <c r="B263" s="36">
        <v>45930</v>
      </c>
      <c r="C263" s="37" t="s">
        <v>1750</v>
      </c>
      <c r="D263" s="37">
        <f t="shared" si="12"/>
        <v>3513</v>
      </c>
      <c r="E263" s="37"/>
      <c r="F263" s="37" t="s">
        <v>1751</v>
      </c>
      <c r="G263" s="38">
        <v>-187911</v>
      </c>
      <c r="H263" s="39" t="s">
        <v>1214</v>
      </c>
      <c r="I263" s="38">
        <v>-15033</v>
      </c>
      <c r="J263" s="38">
        <f t="shared" si="11"/>
        <v>-202944</v>
      </c>
      <c r="K263" s="37" t="s">
        <v>0</v>
      </c>
      <c r="L263" s="37" t="s">
        <v>1208</v>
      </c>
      <c r="M263" s="35" t="s">
        <v>1234</v>
      </c>
      <c r="N263" s="34">
        <f>+VLOOKUP(D263,'CK phản hồi'!$G$2:$X$346,18,0)</f>
        <v>-202944</v>
      </c>
      <c r="O263" s="34">
        <f t="shared" si="13"/>
        <v>0</v>
      </c>
    </row>
    <row r="264" spans="1:15" hidden="1" x14ac:dyDescent="0.25">
      <c r="B264" s="36">
        <v>45930</v>
      </c>
      <c r="C264" s="37" t="s">
        <v>1752</v>
      </c>
      <c r="D264" s="37">
        <f t="shared" si="12"/>
        <v>63318</v>
      </c>
      <c r="E264" s="37" t="s">
        <v>1228</v>
      </c>
      <c r="F264" s="37" t="s">
        <v>1753</v>
      </c>
      <c r="G264" s="38">
        <v>184608</v>
      </c>
      <c r="H264" s="39" t="s">
        <v>1214</v>
      </c>
      <c r="I264" s="38">
        <v>14769</v>
      </c>
      <c r="J264" s="38">
        <f t="shared" si="11"/>
        <v>199377</v>
      </c>
      <c r="K264" s="37" t="s">
        <v>0</v>
      </c>
      <c r="L264" s="37" t="s">
        <v>1208</v>
      </c>
      <c r="M264" s="35" t="s">
        <v>1234</v>
      </c>
      <c r="N264" s="34">
        <f>+VLOOKUP(D264,'CK phản hồi'!$G$2:$X$346,18,0)</f>
        <v>199377</v>
      </c>
      <c r="O264" s="34">
        <f t="shared" si="13"/>
        <v>0</v>
      </c>
    </row>
    <row r="265" spans="1:15" hidden="1" x14ac:dyDescent="0.25">
      <c r="B265" s="36">
        <v>45930</v>
      </c>
      <c r="C265" s="37" t="s">
        <v>1754</v>
      </c>
      <c r="D265" s="37">
        <f t="shared" si="12"/>
        <v>63356</v>
      </c>
      <c r="E265" s="37" t="s">
        <v>1228</v>
      </c>
      <c r="F265" s="37" t="s">
        <v>1755</v>
      </c>
      <c r="G265" s="38">
        <v>230760</v>
      </c>
      <c r="H265" s="39" t="s">
        <v>1214</v>
      </c>
      <c r="I265" s="38">
        <v>18461</v>
      </c>
      <c r="J265" s="38">
        <f t="shared" si="11"/>
        <v>249221</v>
      </c>
      <c r="K265" s="37" t="s">
        <v>0</v>
      </c>
      <c r="L265" s="37" t="s">
        <v>1208</v>
      </c>
      <c r="M265" s="35" t="s">
        <v>1234</v>
      </c>
      <c r="N265" s="34">
        <f>+VLOOKUP(D265,'CK phản hồi'!$G$2:$X$346,18,0)</f>
        <v>249221</v>
      </c>
      <c r="O265" s="34">
        <f t="shared" si="13"/>
        <v>0</v>
      </c>
    </row>
    <row r="266" spans="1:15" hidden="1" x14ac:dyDescent="0.25">
      <c r="B266" s="36">
        <v>45930</v>
      </c>
      <c r="C266" s="37" t="s">
        <v>1756</v>
      </c>
      <c r="D266" s="37">
        <f t="shared" si="12"/>
        <v>63357</v>
      </c>
      <c r="E266" s="37" t="s">
        <v>1228</v>
      </c>
      <c r="F266" s="37" t="s">
        <v>1757</v>
      </c>
      <c r="G266" s="38">
        <v>184608</v>
      </c>
      <c r="H266" s="39" t="s">
        <v>1214</v>
      </c>
      <c r="I266" s="38">
        <v>14769</v>
      </c>
      <c r="J266" s="38">
        <f t="shared" si="11"/>
        <v>199377</v>
      </c>
      <c r="K266" s="37" t="s">
        <v>0</v>
      </c>
      <c r="L266" s="37" t="s">
        <v>1208</v>
      </c>
      <c r="M266" s="35" t="s">
        <v>1234</v>
      </c>
      <c r="N266" s="34">
        <f>+VLOOKUP(D266,'CK phản hồi'!$G$2:$X$346,18,0)</f>
        <v>199377</v>
      </c>
      <c r="O266" s="34">
        <f t="shared" si="13"/>
        <v>0</v>
      </c>
    </row>
    <row r="267" spans="1:15" hidden="1" x14ac:dyDescent="0.25">
      <c r="B267" s="36">
        <v>45932</v>
      </c>
      <c r="C267" s="37" t="s">
        <v>1227</v>
      </c>
      <c r="D267" s="37">
        <f t="shared" si="12"/>
        <v>63513</v>
      </c>
      <c r="E267" s="37" t="s">
        <v>1228</v>
      </c>
      <c r="F267" s="37" t="s">
        <v>1758</v>
      </c>
      <c r="G267" s="38">
        <v>230760</v>
      </c>
      <c r="H267" s="39" t="s">
        <v>1214</v>
      </c>
      <c r="I267" s="38">
        <v>18461</v>
      </c>
      <c r="J267" s="38">
        <f t="shared" si="11"/>
        <v>249221</v>
      </c>
      <c r="K267" s="37" t="s">
        <v>0</v>
      </c>
      <c r="L267" s="37" t="s">
        <v>1208</v>
      </c>
      <c r="M267" s="35" t="s">
        <v>1234</v>
      </c>
      <c r="N267" s="34">
        <f>+VLOOKUP(D267,'CK phản hồi'!$G$2:$X$346,18,0)</f>
        <v>249221</v>
      </c>
      <c r="O267" s="34">
        <f t="shared" si="13"/>
        <v>0</v>
      </c>
    </row>
    <row r="268" spans="1:15" hidden="1" x14ac:dyDescent="0.25">
      <c r="B268" s="36">
        <v>45932</v>
      </c>
      <c r="C268" s="37" t="s">
        <v>1759</v>
      </c>
      <c r="D268" s="37">
        <f t="shared" si="12"/>
        <v>63893</v>
      </c>
      <c r="E268" s="37" t="s">
        <v>1228</v>
      </c>
      <c r="F268" s="37" t="s">
        <v>1760</v>
      </c>
      <c r="G268" s="38">
        <v>184608</v>
      </c>
      <c r="H268" s="39" t="s">
        <v>1214</v>
      </c>
      <c r="I268" s="38">
        <v>14769</v>
      </c>
      <c r="J268" s="38">
        <f t="shared" si="11"/>
        <v>199377</v>
      </c>
      <c r="K268" s="37" t="s">
        <v>0</v>
      </c>
      <c r="L268" s="37" t="s">
        <v>1208</v>
      </c>
      <c r="M268" s="35" t="s">
        <v>1234</v>
      </c>
      <c r="N268" s="34">
        <f>+VLOOKUP(D268,'CK phản hồi'!$G$2:$X$346,18,0)</f>
        <v>199377</v>
      </c>
      <c r="O268" s="34">
        <f t="shared" si="13"/>
        <v>0</v>
      </c>
    </row>
    <row r="269" spans="1:15" hidden="1" x14ac:dyDescent="0.25">
      <c r="B269" s="82">
        <v>45932</v>
      </c>
      <c r="C269" s="83" t="s">
        <v>1911</v>
      </c>
      <c r="D269" s="37">
        <f t="shared" si="12"/>
        <v>63734</v>
      </c>
      <c r="E269" s="83" t="s">
        <v>1228</v>
      </c>
      <c r="F269" s="83" t="s">
        <v>1912</v>
      </c>
      <c r="G269" s="84">
        <v>1246104</v>
      </c>
      <c r="H269" s="85" t="s">
        <v>1214</v>
      </c>
      <c r="I269" s="84">
        <v>99688</v>
      </c>
      <c r="J269" s="84">
        <f t="shared" si="11"/>
        <v>1345792</v>
      </c>
      <c r="K269" s="83" t="s">
        <v>1225</v>
      </c>
      <c r="L269" s="83" t="s">
        <v>1223</v>
      </c>
      <c r="M269" s="35" t="s">
        <v>1234</v>
      </c>
      <c r="N269" s="34">
        <f>+VLOOKUP(D269,'CK phản hồi'!$G$2:$X$346,18,0)</f>
        <v>1345792</v>
      </c>
      <c r="O269" s="34">
        <f t="shared" ref="O269" si="14">+N269-J269</f>
        <v>0</v>
      </c>
    </row>
    <row r="270" spans="1:15" hidden="1" x14ac:dyDescent="0.25">
      <c r="B270" s="36">
        <v>45932</v>
      </c>
      <c r="C270" s="37" t="s">
        <v>1761</v>
      </c>
      <c r="D270" s="37">
        <f t="shared" si="12"/>
        <v>63915</v>
      </c>
      <c r="E270" s="37" t="s">
        <v>1228</v>
      </c>
      <c r="F270" s="37" t="s">
        <v>1762</v>
      </c>
      <c r="G270" s="38">
        <v>184608</v>
      </c>
      <c r="H270" s="39" t="s">
        <v>1214</v>
      </c>
      <c r="I270" s="38">
        <v>14769</v>
      </c>
      <c r="J270" s="38">
        <f t="shared" si="11"/>
        <v>199377</v>
      </c>
      <c r="K270" s="37" t="s">
        <v>0</v>
      </c>
      <c r="L270" s="37" t="s">
        <v>1208</v>
      </c>
      <c r="M270" s="35" t="s">
        <v>1234</v>
      </c>
      <c r="N270" s="34">
        <f>+VLOOKUP(D270,'CK phản hồi'!$G$2:$X$346,18,0)</f>
        <v>199377</v>
      </c>
      <c r="O270" s="34">
        <f t="shared" si="13"/>
        <v>0</v>
      </c>
    </row>
    <row r="271" spans="1:15" hidden="1" x14ac:dyDescent="0.25">
      <c r="B271" s="36">
        <v>45932</v>
      </c>
      <c r="C271" s="37" t="s">
        <v>1763</v>
      </c>
      <c r="D271" s="37">
        <f t="shared" si="12"/>
        <v>63916</v>
      </c>
      <c r="E271" s="37" t="s">
        <v>1228</v>
      </c>
      <c r="F271" s="37" t="s">
        <v>1764</v>
      </c>
      <c r="G271" s="38">
        <v>184608</v>
      </c>
      <c r="H271" s="39" t="s">
        <v>1214</v>
      </c>
      <c r="I271" s="38">
        <v>14769</v>
      </c>
      <c r="J271" s="38">
        <f t="shared" si="11"/>
        <v>199377</v>
      </c>
      <c r="K271" s="37" t="s">
        <v>0</v>
      </c>
      <c r="L271" s="37" t="s">
        <v>1208</v>
      </c>
      <c r="M271" s="35" t="s">
        <v>1234</v>
      </c>
      <c r="N271" s="34">
        <f>+VLOOKUP(D271,'CK phản hồi'!$G$2:$X$346,18,0)</f>
        <v>199377</v>
      </c>
      <c r="O271" s="34">
        <f t="shared" si="13"/>
        <v>0</v>
      </c>
    </row>
    <row r="272" spans="1:15" hidden="1" x14ac:dyDescent="0.25">
      <c r="B272" s="36">
        <v>45933</v>
      </c>
      <c r="C272" s="37" t="s">
        <v>1765</v>
      </c>
      <c r="D272" s="37">
        <f t="shared" si="12"/>
        <v>64713</v>
      </c>
      <c r="E272" s="37" t="s">
        <v>1228</v>
      </c>
      <c r="F272" s="37" t="s">
        <v>1766</v>
      </c>
      <c r="G272" s="38">
        <v>207684</v>
      </c>
      <c r="H272" s="39" t="s">
        <v>1214</v>
      </c>
      <c r="I272" s="38">
        <v>16615</v>
      </c>
      <c r="J272" s="38">
        <f t="shared" si="11"/>
        <v>224299</v>
      </c>
      <c r="K272" s="37" t="s">
        <v>1211</v>
      </c>
      <c r="L272" s="37" t="s">
        <v>1212</v>
      </c>
      <c r="M272" s="35" t="s">
        <v>1234</v>
      </c>
      <c r="N272" s="34">
        <f>+VLOOKUP(D272,'CK phản hồi'!$G$2:$X$346,18,0)</f>
        <v>224299</v>
      </c>
      <c r="O272" s="34">
        <f t="shared" si="13"/>
        <v>0</v>
      </c>
    </row>
    <row r="273" spans="2:15" hidden="1" x14ac:dyDescent="0.25">
      <c r="B273" s="36">
        <v>45933</v>
      </c>
      <c r="C273" s="37" t="s">
        <v>1767</v>
      </c>
      <c r="D273" s="37">
        <f t="shared" si="12"/>
        <v>64741</v>
      </c>
      <c r="E273" s="37" t="s">
        <v>1228</v>
      </c>
      <c r="F273" s="37" t="s">
        <v>1768</v>
      </c>
      <c r="G273" s="38">
        <v>230760</v>
      </c>
      <c r="H273" s="39" t="s">
        <v>1214</v>
      </c>
      <c r="I273" s="38">
        <v>18461</v>
      </c>
      <c r="J273" s="38">
        <f t="shared" si="11"/>
        <v>249221</v>
      </c>
      <c r="K273" s="37" t="s">
        <v>0</v>
      </c>
      <c r="L273" s="37" t="s">
        <v>1208</v>
      </c>
      <c r="M273" s="35" t="s">
        <v>1234</v>
      </c>
      <c r="N273" s="34">
        <f>+VLOOKUP(D273,'CK phản hồi'!$G$2:$X$346,18,0)</f>
        <v>249221</v>
      </c>
      <c r="O273" s="34">
        <f t="shared" si="13"/>
        <v>0</v>
      </c>
    </row>
    <row r="274" spans="2:15" hidden="1" x14ac:dyDescent="0.25">
      <c r="B274" s="36">
        <v>45933</v>
      </c>
      <c r="C274" s="37" t="s">
        <v>1769</v>
      </c>
      <c r="D274" s="37">
        <f t="shared" si="12"/>
        <v>64766</v>
      </c>
      <c r="E274" s="37" t="s">
        <v>1228</v>
      </c>
      <c r="F274" s="37" t="s">
        <v>1770</v>
      </c>
      <c r="G274" s="38">
        <v>230760</v>
      </c>
      <c r="H274" s="39" t="s">
        <v>1214</v>
      </c>
      <c r="I274" s="38">
        <v>18461</v>
      </c>
      <c r="J274" s="38">
        <f t="shared" si="11"/>
        <v>249221</v>
      </c>
      <c r="K274" s="37" t="s">
        <v>0</v>
      </c>
      <c r="L274" s="37" t="s">
        <v>1208</v>
      </c>
      <c r="M274" s="35" t="s">
        <v>1234</v>
      </c>
      <c r="N274" s="34">
        <f>+VLOOKUP(D274,'CK phản hồi'!$G$2:$X$346,18,0)</f>
        <v>249221</v>
      </c>
      <c r="O274" s="34">
        <f t="shared" si="13"/>
        <v>0</v>
      </c>
    </row>
    <row r="275" spans="2:15" hidden="1" x14ac:dyDescent="0.25">
      <c r="B275" s="36">
        <v>45933</v>
      </c>
      <c r="C275" s="37" t="s">
        <v>1771</v>
      </c>
      <c r="D275" s="37">
        <f t="shared" si="12"/>
        <v>64767</v>
      </c>
      <c r="E275" s="37" t="s">
        <v>1228</v>
      </c>
      <c r="F275" s="37" t="s">
        <v>1772</v>
      </c>
      <c r="G275" s="38">
        <v>184608</v>
      </c>
      <c r="H275" s="39" t="s">
        <v>1214</v>
      </c>
      <c r="I275" s="38">
        <v>14769</v>
      </c>
      <c r="J275" s="38">
        <f t="shared" si="11"/>
        <v>199377</v>
      </c>
      <c r="K275" s="37" t="s">
        <v>0</v>
      </c>
      <c r="L275" s="37" t="s">
        <v>1208</v>
      </c>
      <c r="M275" s="35" t="s">
        <v>1234</v>
      </c>
      <c r="N275" s="34">
        <f>+VLOOKUP(D275,'CK phản hồi'!$G$2:$X$346,18,0)</f>
        <v>199377</v>
      </c>
      <c r="O275" s="34">
        <f t="shared" si="13"/>
        <v>0</v>
      </c>
    </row>
    <row r="276" spans="2:15" hidden="1" x14ac:dyDescent="0.25">
      <c r="B276" s="36">
        <v>45933</v>
      </c>
      <c r="C276" s="37" t="s">
        <v>1773</v>
      </c>
      <c r="D276" s="37">
        <f t="shared" si="12"/>
        <v>65350</v>
      </c>
      <c r="E276" s="37" t="s">
        <v>1228</v>
      </c>
      <c r="F276" s="37" t="s">
        <v>1774</v>
      </c>
      <c r="G276" s="38">
        <v>230760</v>
      </c>
      <c r="H276" s="39" t="s">
        <v>1214</v>
      </c>
      <c r="I276" s="38">
        <v>18461</v>
      </c>
      <c r="J276" s="38">
        <f t="shared" si="11"/>
        <v>249221</v>
      </c>
      <c r="K276" s="37" t="s">
        <v>1209</v>
      </c>
      <c r="L276" s="37" t="s">
        <v>1210</v>
      </c>
      <c r="M276" s="35" t="s">
        <v>1234</v>
      </c>
      <c r="N276" s="34">
        <f>+VLOOKUP(D276,'CK phản hồi'!$G$2:$X$346,18,0)</f>
        <v>249221</v>
      </c>
      <c r="O276" s="34">
        <f t="shared" si="13"/>
        <v>0</v>
      </c>
    </row>
    <row r="277" spans="2:15" hidden="1" x14ac:dyDescent="0.25">
      <c r="B277" s="36">
        <v>45934</v>
      </c>
      <c r="C277" s="37" t="s">
        <v>1775</v>
      </c>
      <c r="D277" s="37">
        <f t="shared" si="12"/>
        <v>65404</v>
      </c>
      <c r="E277" s="37" t="s">
        <v>1228</v>
      </c>
      <c r="F277" s="37" t="s">
        <v>1776</v>
      </c>
      <c r="G277" s="38">
        <v>184608</v>
      </c>
      <c r="H277" s="39" t="s">
        <v>1214</v>
      </c>
      <c r="I277" s="38">
        <v>14769</v>
      </c>
      <c r="J277" s="38">
        <f t="shared" ref="J277:J340" si="15">+G277+I277</f>
        <v>199377</v>
      </c>
      <c r="K277" s="37" t="s">
        <v>0</v>
      </c>
      <c r="L277" s="37" t="s">
        <v>1208</v>
      </c>
      <c r="M277" s="35" t="s">
        <v>1234</v>
      </c>
      <c r="N277" s="34">
        <f>+VLOOKUP(D277,'CK phản hồi'!$G$2:$X$346,18,0)</f>
        <v>199377</v>
      </c>
      <c r="O277" s="34">
        <f t="shared" si="13"/>
        <v>0</v>
      </c>
    </row>
    <row r="278" spans="2:15" hidden="1" x14ac:dyDescent="0.25">
      <c r="B278" s="36">
        <v>45934</v>
      </c>
      <c r="C278" s="37" t="s">
        <v>1777</v>
      </c>
      <c r="D278" s="37">
        <f t="shared" si="12"/>
        <v>65406</v>
      </c>
      <c r="E278" s="37" t="s">
        <v>1228</v>
      </c>
      <c r="F278" s="37" t="s">
        <v>1778</v>
      </c>
      <c r="G278" s="38">
        <v>230760</v>
      </c>
      <c r="H278" s="39" t="s">
        <v>1214</v>
      </c>
      <c r="I278" s="38">
        <v>18461</v>
      </c>
      <c r="J278" s="38">
        <f t="shared" si="15"/>
        <v>249221</v>
      </c>
      <c r="K278" s="37" t="s">
        <v>0</v>
      </c>
      <c r="L278" s="37" t="s">
        <v>1208</v>
      </c>
      <c r="M278" s="35" t="s">
        <v>1234</v>
      </c>
      <c r="N278" s="34">
        <f>+VLOOKUP(D278,'CK phản hồi'!$G$2:$X$346,18,0)</f>
        <v>249221</v>
      </c>
      <c r="O278" s="34">
        <f t="shared" si="13"/>
        <v>0</v>
      </c>
    </row>
    <row r="279" spans="2:15" hidden="1" x14ac:dyDescent="0.25">
      <c r="B279" s="36">
        <v>45934</v>
      </c>
      <c r="C279" s="37" t="s">
        <v>1779</v>
      </c>
      <c r="D279" s="37">
        <f t="shared" si="12"/>
        <v>65413</v>
      </c>
      <c r="E279" s="37" t="s">
        <v>1228</v>
      </c>
      <c r="F279" s="37" t="s">
        <v>1780</v>
      </c>
      <c r="G279" s="38">
        <v>230760</v>
      </c>
      <c r="H279" s="39" t="s">
        <v>1214</v>
      </c>
      <c r="I279" s="38">
        <v>18461</v>
      </c>
      <c r="J279" s="38">
        <f t="shared" si="15"/>
        <v>249221</v>
      </c>
      <c r="K279" s="37" t="s">
        <v>0</v>
      </c>
      <c r="L279" s="37" t="s">
        <v>1208</v>
      </c>
      <c r="M279" s="35" t="s">
        <v>1234</v>
      </c>
      <c r="N279" s="34">
        <f>+VLOOKUP(D279,'CK phản hồi'!$G$2:$X$346,18,0)</f>
        <v>249221</v>
      </c>
      <c r="O279" s="34">
        <f t="shared" si="13"/>
        <v>0</v>
      </c>
    </row>
    <row r="280" spans="2:15" hidden="1" x14ac:dyDescent="0.25">
      <c r="B280" s="36">
        <v>45934</v>
      </c>
      <c r="C280" s="37" t="s">
        <v>1781</v>
      </c>
      <c r="D280" s="37">
        <f t="shared" si="12"/>
        <v>65430</v>
      </c>
      <c r="E280" s="37" t="s">
        <v>1228</v>
      </c>
      <c r="F280" s="37" t="s">
        <v>1782</v>
      </c>
      <c r="G280" s="38">
        <v>184608</v>
      </c>
      <c r="H280" s="39" t="s">
        <v>1214</v>
      </c>
      <c r="I280" s="38">
        <v>14769</v>
      </c>
      <c r="J280" s="38">
        <f t="shared" si="15"/>
        <v>199377</v>
      </c>
      <c r="K280" s="37" t="s">
        <v>0</v>
      </c>
      <c r="L280" s="37" t="s">
        <v>1208</v>
      </c>
      <c r="M280" s="35" t="s">
        <v>1234</v>
      </c>
      <c r="N280" s="34">
        <f>+VLOOKUP(D280,'CK phản hồi'!$G$2:$X$346,18,0)</f>
        <v>199377</v>
      </c>
      <c r="O280" s="34">
        <f t="shared" si="13"/>
        <v>0</v>
      </c>
    </row>
    <row r="281" spans="2:15" hidden="1" x14ac:dyDescent="0.25">
      <c r="B281" s="36">
        <v>45934</v>
      </c>
      <c r="C281" s="37" t="s">
        <v>1783</v>
      </c>
      <c r="D281" s="37">
        <f t="shared" si="12"/>
        <v>65431</v>
      </c>
      <c r="E281" s="37" t="s">
        <v>1228</v>
      </c>
      <c r="F281" s="37" t="s">
        <v>1784</v>
      </c>
      <c r="G281" s="38">
        <v>184608</v>
      </c>
      <c r="H281" s="39" t="s">
        <v>1214</v>
      </c>
      <c r="I281" s="38">
        <v>14769</v>
      </c>
      <c r="J281" s="38">
        <f t="shared" si="15"/>
        <v>199377</v>
      </c>
      <c r="K281" s="37" t="s">
        <v>0</v>
      </c>
      <c r="L281" s="37" t="s">
        <v>1208</v>
      </c>
      <c r="M281" s="35" t="s">
        <v>1234</v>
      </c>
      <c r="N281" s="34">
        <f>+VLOOKUP(D281,'CK phản hồi'!$G$2:$X$346,18,0)</f>
        <v>199377</v>
      </c>
      <c r="O281" s="34">
        <f t="shared" si="13"/>
        <v>0</v>
      </c>
    </row>
    <row r="282" spans="2:15" hidden="1" x14ac:dyDescent="0.25">
      <c r="B282" s="36">
        <v>45934</v>
      </c>
      <c r="C282" s="37" t="s">
        <v>1785</v>
      </c>
      <c r="D282" s="37">
        <f t="shared" si="12"/>
        <v>65441</v>
      </c>
      <c r="E282" s="37" t="s">
        <v>1228</v>
      </c>
      <c r="F282" s="37" t="s">
        <v>1786</v>
      </c>
      <c r="G282" s="38">
        <v>230760</v>
      </c>
      <c r="H282" s="39" t="s">
        <v>1214</v>
      </c>
      <c r="I282" s="38">
        <v>18461</v>
      </c>
      <c r="J282" s="38">
        <f t="shared" si="15"/>
        <v>249221</v>
      </c>
      <c r="K282" s="37" t="s">
        <v>0</v>
      </c>
      <c r="L282" s="37" t="s">
        <v>1208</v>
      </c>
      <c r="M282" s="35" t="s">
        <v>1234</v>
      </c>
      <c r="N282" s="34">
        <f>+VLOOKUP(D282,'CK phản hồi'!$G$2:$X$346,18,0)</f>
        <v>249221</v>
      </c>
      <c r="O282" s="34">
        <f t="shared" si="13"/>
        <v>0</v>
      </c>
    </row>
    <row r="283" spans="2:15" hidden="1" x14ac:dyDescent="0.25">
      <c r="B283" s="36">
        <v>45934</v>
      </c>
      <c r="C283" s="37" t="s">
        <v>1787</v>
      </c>
      <c r="D283" s="37">
        <f t="shared" si="12"/>
        <v>65442</v>
      </c>
      <c r="E283" s="37" t="s">
        <v>1228</v>
      </c>
      <c r="F283" s="37" t="s">
        <v>1788</v>
      </c>
      <c r="G283" s="38">
        <v>461520</v>
      </c>
      <c r="H283" s="39" t="s">
        <v>1214</v>
      </c>
      <c r="I283" s="38">
        <v>36922</v>
      </c>
      <c r="J283" s="38">
        <f t="shared" si="15"/>
        <v>498442</v>
      </c>
      <c r="K283" s="37" t="s">
        <v>0</v>
      </c>
      <c r="L283" s="37" t="s">
        <v>1208</v>
      </c>
      <c r="M283" s="35" t="s">
        <v>1234</v>
      </c>
      <c r="N283" s="34">
        <f>+VLOOKUP(D283,'CK phản hồi'!$G$2:$X$346,18,0)</f>
        <v>498442</v>
      </c>
      <c r="O283" s="34">
        <f t="shared" si="13"/>
        <v>0</v>
      </c>
    </row>
    <row r="284" spans="2:15" hidden="1" x14ac:dyDescent="0.25">
      <c r="B284" s="36">
        <v>45936</v>
      </c>
      <c r="C284" s="37" t="s">
        <v>1789</v>
      </c>
      <c r="D284" s="37">
        <f t="shared" si="12"/>
        <v>65505</v>
      </c>
      <c r="E284" s="37" t="s">
        <v>1228</v>
      </c>
      <c r="F284" s="37" t="s">
        <v>1790</v>
      </c>
      <c r="G284" s="38">
        <v>230760</v>
      </c>
      <c r="H284" s="39" t="s">
        <v>1214</v>
      </c>
      <c r="I284" s="38">
        <v>18461</v>
      </c>
      <c r="J284" s="38">
        <f t="shared" si="15"/>
        <v>249221</v>
      </c>
      <c r="K284" s="37" t="s">
        <v>0</v>
      </c>
      <c r="L284" s="37" t="s">
        <v>1208</v>
      </c>
      <c r="M284" s="35" t="s">
        <v>1234</v>
      </c>
      <c r="N284" s="34">
        <f>+VLOOKUP(D284,'CK phản hồi'!$G$2:$X$346,18,0)</f>
        <v>249221</v>
      </c>
      <c r="O284" s="34">
        <f t="shared" si="13"/>
        <v>0</v>
      </c>
    </row>
    <row r="285" spans="2:15" hidden="1" x14ac:dyDescent="0.25">
      <c r="B285" s="36">
        <v>45937</v>
      </c>
      <c r="C285" s="37" t="s">
        <v>1791</v>
      </c>
      <c r="D285" s="37">
        <f t="shared" si="12"/>
        <v>65609</v>
      </c>
      <c r="E285" s="37" t="s">
        <v>1228</v>
      </c>
      <c r="F285" s="37" t="s">
        <v>1792</v>
      </c>
      <c r="G285" s="38">
        <v>230760</v>
      </c>
      <c r="H285" s="39" t="s">
        <v>1214</v>
      </c>
      <c r="I285" s="38">
        <v>18461</v>
      </c>
      <c r="J285" s="38">
        <f t="shared" si="15"/>
        <v>249221</v>
      </c>
      <c r="K285" s="37" t="s">
        <v>0</v>
      </c>
      <c r="L285" s="37" t="s">
        <v>1208</v>
      </c>
      <c r="M285" s="35" t="s">
        <v>1234</v>
      </c>
      <c r="N285" s="34">
        <f>+VLOOKUP(D285,'CK phản hồi'!$G$2:$X$346,18,0)</f>
        <v>249221</v>
      </c>
      <c r="O285" s="34">
        <f t="shared" si="13"/>
        <v>0</v>
      </c>
    </row>
    <row r="286" spans="2:15" hidden="1" x14ac:dyDescent="0.25">
      <c r="B286" s="36">
        <v>45937</v>
      </c>
      <c r="C286" s="37" t="s">
        <v>1793</v>
      </c>
      <c r="D286" s="37">
        <f t="shared" si="12"/>
        <v>65610</v>
      </c>
      <c r="E286" s="37" t="s">
        <v>1228</v>
      </c>
      <c r="F286" s="37" t="s">
        <v>1794</v>
      </c>
      <c r="G286" s="38">
        <v>230760</v>
      </c>
      <c r="H286" s="39" t="s">
        <v>1214</v>
      </c>
      <c r="I286" s="38">
        <v>18461</v>
      </c>
      <c r="J286" s="38">
        <f t="shared" si="15"/>
        <v>249221</v>
      </c>
      <c r="K286" s="37" t="s">
        <v>0</v>
      </c>
      <c r="L286" s="37" t="s">
        <v>1208</v>
      </c>
      <c r="M286" s="35" t="s">
        <v>1234</v>
      </c>
      <c r="N286" s="34">
        <f>+VLOOKUP(D286,'CK phản hồi'!$G$2:$X$346,18,0)</f>
        <v>249221</v>
      </c>
      <c r="O286" s="34">
        <f t="shared" si="13"/>
        <v>0</v>
      </c>
    </row>
    <row r="287" spans="2:15" hidden="1" x14ac:dyDescent="0.25">
      <c r="B287" s="36">
        <v>45937</v>
      </c>
      <c r="C287" s="37" t="s">
        <v>1795</v>
      </c>
      <c r="D287" s="37">
        <f t="shared" si="12"/>
        <v>65646</v>
      </c>
      <c r="E287" s="37" t="s">
        <v>1228</v>
      </c>
      <c r="F287" s="37" t="s">
        <v>1796</v>
      </c>
      <c r="G287" s="38">
        <v>276912</v>
      </c>
      <c r="H287" s="39" t="s">
        <v>1214</v>
      </c>
      <c r="I287" s="38">
        <v>22153</v>
      </c>
      <c r="J287" s="38">
        <f t="shared" si="15"/>
        <v>299065</v>
      </c>
      <c r="K287" s="37" t="s">
        <v>0</v>
      </c>
      <c r="L287" s="37" t="s">
        <v>1208</v>
      </c>
      <c r="M287" s="35" t="s">
        <v>1234</v>
      </c>
      <c r="N287" s="34">
        <f>+VLOOKUP(D287,'CK phản hồi'!$G$2:$X$346,18,0)</f>
        <v>299065</v>
      </c>
      <c r="O287" s="34">
        <f t="shared" si="13"/>
        <v>0</v>
      </c>
    </row>
    <row r="288" spans="2:15" hidden="1" x14ac:dyDescent="0.25">
      <c r="B288" s="36">
        <v>45937</v>
      </c>
      <c r="C288" s="37" t="s">
        <v>1797</v>
      </c>
      <c r="D288" s="37">
        <f t="shared" si="12"/>
        <v>65647</v>
      </c>
      <c r="E288" s="37" t="s">
        <v>1228</v>
      </c>
      <c r="F288" s="37" t="s">
        <v>1798</v>
      </c>
      <c r="G288" s="38">
        <v>184608</v>
      </c>
      <c r="H288" s="39" t="s">
        <v>1214</v>
      </c>
      <c r="I288" s="38">
        <v>14769</v>
      </c>
      <c r="J288" s="38">
        <f t="shared" si="15"/>
        <v>199377</v>
      </c>
      <c r="K288" s="37" t="s">
        <v>0</v>
      </c>
      <c r="L288" s="37" t="s">
        <v>1208</v>
      </c>
      <c r="M288" s="35" t="s">
        <v>1234</v>
      </c>
      <c r="N288" s="34">
        <f>+VLOOKUP(D288,'CK phản hồi'!$G$2:$X$346,18,0)</f>
        <v>199377</v>
      </c>
      <c r="O288" s="34">
        <f t="shared" si="13"/>
        <v>0</v>
      </c>
    </row>
    <row r="289" spans="2:15" hidden="1" x14ac:dyDescent="0.25">
      <c r="B289" s="36">
        <v>45938</v>
      </c>
      <c r="C289" s="37" t="s">
        <v>1799</v>
      </c>
      <c r="D289" s="37">
        <f t="shared" si="12"/>
        <v>65655</v>
      </c>
      <c r="E289" s="37" t="s">
        <v>1228</v>
      </c>
      <c r="F289" s="37" t="s">
        <v>1800</v>
      </c>
      <c r="G289" s="38">
        <v>184608</v>
      </c>
      <c r="H289" s="39" t="s">
        <v>1214</v>
      </c>
      <c r="I289" s="38">
        <v>14769</v>
      </c>
      <c r="J289" s="38">
        <f t="shared" si="15"/>
        <v>199377</v>
      </c>
      <c r="K289" s="37" t="s">
        <v>0</v>
      </c>
      <c r="L289" s="37" t="s">
        <v>1208</v>
      </c>
      <c r="M289" s="35" t="s">
        <v>1234</v>
      </c>
      <c r="N289" s="34">
        <f>+VLOOKUP(D289,'CK phản hồi'!$G$2:$X$346,18,0)</f>
        <v>199377</v>
      </c>
      <c r="O289" s="34">
        <f t="shared" si="13"/>
        <v>0</v>
      </c>
    </row>
    <row r="290" spans="2:15" hidden="1" x14ac:dyDescent="0.25">
      <c r="B290" s="36">
        <v>45938</v>
      </c>
      <c r="C290" s="37" t="s">
        <v>1801</v>
      </c>
      <c r="D290" s="37">
        <f t="shared" si="12"/>
        <v>65679</v>
      </c>
      <c r="E290" s="37" t="s">
        <v>1228</v>
      </c>
      <c r="F290" s="37" t="s">
        <v>1802</v>
      </c>
      <c r="G290" s="38">
        <v>184608</v>
      </c>
      <c r="H290" s="39" t="s">
        <v>1214</v>
      </c>
      <c r="I290" s="38">
        <v>14769</v>
      </c>
      <c r="J290" s="38">
        <f t="shared" si="15"/>
        <v>199377</v>
      </c>
      <c r="K290" s="37" t="s">
        <v>0</v>
      </c>
      <c r="L290" s="37" t="s">
        <v>1208</v>
      </c>
      <c r="M290" s="35" t="s">
        <v>1234</v>
      </c>
      <c r="N290" s="34">
        <f>+VLOOKUP(D290,'CK phản hồi'!$G$2:$X$346,18,0)</f>
        <v>199377</v>
      </c>
      <c r="O290" s="34">
        <f t="shared" si="13"/>
        <v>0</v>
      </c>
    </row>
    <row r="291" spans="2:15" hidden="1" x14ac:dyDescent="0.25">
      <c r="B291" s="36">
        <v>45939</v>
      </c>
      <c r="C291" s="37" t="s">
        <v>1803</v>
      </c>
      <c r="D291" s="37">
        <f t="shared" si="12"/>
        <v>65732</v>
      </c>
      <c r="E291" s="37" t="s">
        <v>1228</v>
      </c>
      <c r="F291" s="37" t="s">
        <v>1804</v>
      </c>
      <c r="G291" s="38">
        <v>230760</v>
      </c>
      <c r="H291" s="39" t="s">
        <v>1214</v>
      </c>
      <c r="I291" s="38">
        <v>18461</v>
      </c>
      <c r="J291" s="38">
        <f t="shared" si="15"/>
        <v>249221</v>
      </c>
      <c r="K291" s="37" t="s">
        <v>0</v>
      </c>
      <c r="L291" s="37" t="s">
        <v>1208</v>
      </c>
      <c r="M291" s="35" t="s">
        <v>1234</v>
      </c>
      <c r="N291" s="34">
        <f>+VLOOKUP(D291,'CK phản hồi'!$G$2:$X$346,18,0)</f>
        <v>249221</v>
      </c>
      <c r="O291" s="34">
        <f t="shared" si="13"/>
        <v>0</v>
      </c>
    </row>
    <row r="292" spans="2:15" hidden="1" x14ac:dyDescent="0.25">
      <c r="B292" s="36">
        <v>45939</v>
      </c>
      <c r="C292" s="37" t="s">
        <v>1805</v>
      </c>
      <c r="D292" s="37">
        <f t="shared" si="12"/>
        <v>65733</v>
      </c>
      <c r="E292" s="37" t="s">
        <v>1228</v>
      </c>
      <c r="F292" s="37" t="s">
        <v>1806</v>
      </c>
      <c r="G292" s="38">
        <v>184608</v>
      </c>
      <c r="H292" s="39" t="s">
        <v>1214</v>
      </c>
      <c r="I292" s="38">
        <v>14769</v>
      </c>
      <c r="J292" s="38">
        <f t="shared" si="15"/>
        <v>199377</v>
      </c>
      <c r="K292" s="37" t="s">
        <v>0</v>
      </c>
      <c r="L292" s="37" t="s">
        <v>1208</v>
      </c>
      <c r="M292" s="35" t="s">
        <v>1234</v>
      </c>
      <c r="N292" s="34">
        <f>+VLOOKUP(D292,'CK phản hồi'!$G$2:$X$346,18,0)</f>
        <v>199377</v>
      </c>
      <c r="O292" s="34">
        <f t="shared" si="13"/>
        <v>0</v>
      </c>
    </row>
    <row r="293" spans="2:15" hidden="1" x14ac:dyDescent="0.25">
      <c r="B293" s="36">
        <v>45939</v>
      </c>
      <c r="C293" s="37" t="s">
        <v>1807</v>
      </c>
      <c r="D293" s="37">
        <f t="shared" si="12"/>
        <v>65734</v>
      </c>
      <c r="E293" s="37" t="s">
        <v>1228</v>
      </c>
      <c r="F293" s="37" t="s">
        <v>1808</v>
      </c>
      <c r="G293" s="38">
        <v>184608</v>
      </c>
      <c r="H293" s="39" t="s">
        <v>1214</v>
      </c>
      <c r="I293" s="38">
        <v>14769</v>
      </c>
      <c r="J293" s="38">
        <f t="shared" si="15"/>
        <v>199377</v>
      </c>
      <c r="K293" s="37" t="s">
        <v>0</v>
      </c>
      <c r="L293" s="37" t="s">
        <v>1208</v>
      </c>
      <c r="M293" s="35" t="s">
        <v>1234</v>
      </c>
      <c r="N293" s="34">
        <f>+VLOOKUP(D293,'CK phản hồi'!$G$2:$X$346,18,0)</f>
        <v>199377</v>
      </c>
      <c r="O293" s="34">
        <f t="shared" si="13"/>
        <v>0</v>
      </c>
    </row>
    <row r="294" spans="2:15" hidden="1" x14ac:dyDescent="0.25">
      <c r="B294" s="36">
        <v>45939</v>
      </c>
      <c r="C294" s="37" t="s">
        <v>1809</v>
      </c>
      <c r="D294" s="37">
        <f t="shared" si="12"/>
        <v>65745</v>
      </c>
      <c r="E294" s="37" t="s">
        <v>1228</v>
      </c>
      <c r="F294" s="37" t="s">
        <v>1810</v>
      </c>
      <c r="G294" s="38">
        <v>184608</v>
      </c>
      <c r="H294" s="39" t="s">
        <v>1214</v>
      </c>
      <c r="I294" s="38">
        <v>14769</v>
      </c>
      <c r="J294" s="38">
        <f t="shared" si="15"/>
        <v>199377</v>
      </c>
      <c r="K294" s="37" t="s">
        <v>0</v>
      </c>
      <c r="L294" s="37" t="s">
        <v>1208</v>
      </c>
      <c r="M294" s="35" t="s">
        <v>1234</v>
      </c>
      <c r="N294" s="34">
        <f>+VLOOKUP(D294,'CK phản hồi'!$G$2:$X$346,18,0)</f>
        <v>199377</v>
      </c>
      <c r="O294" s="34">
        <f t="shared" si="13"/>
        <v>0</v>
      </c>
    </row>
    <row r="295" spans="2:15" hidden="1" x14ac:dyDescent="0.25">
      <c r="B295" s="36">
        <v>45939</v>
      </c>
      <c r="C295" s="37" t="s">
        <v>1811</v>
      </c>
      <c r="D295" s="37">
        <f t="shared" si="12"/>
        <v>65746</v>
      </c>
      <c r="E295" s="37" t="s">
        <v>1228</v>
      </c>
      <c r="F295" s="37" t="s">
        <v>1812</v>
      </c>
      <c r="G295" s="38">
        <v>230760</v>
      </c>
      <c r="H295" s="39" t="s">
        <v>1214</v>
      </c>
      <c r="I295" s="38">
        <v>18461</v>
      </c>
      <c r="J295" s="38">
        <f t="shared" si="15"/>
        <v>249221</v>
      </c>
      <c r="K295" s="37" t="s">
        <v>0</v>
      </c>
      <c r="L295" s="37" t="s">
        <v>1208</v>
      </c>
      <c r="M295" s="35" t="s">
        <v>1234</v>
      </c>
      <c r="N295" s="34">
        <f>+VLOOKUP(D295,'CK phản hồi'!$G$2:$X$346,18,0)</f>
        <v>249221</v>
      </c>
      <c r="O295" s="34">
        <f t="shared" si="13"/>
        <v>0</v>
      </c>
    </row>
    <row r="296" spans="2:15" hidden="1" x14ac:dyDescent="0.25">
      <c r="B296" s="36">
        <v>45939</v>
      </c>
      <c r="C296" s="37" t="s">
        <v>1813</v>
      </c>
      <c r="D296" s="37">
        <f t="shared" si="12"/>
        <v>66538</v>
      </c>
      <c r="E296" s="37" t="s">
        <v>1228</v>
      </c>
      <c r="F296" s="37" t="s">
        <v>1814</v>
      </c>
      <c r="G296" s="38">
        <v>230760</v>
      </c>
      <c r="H296" s="39" t="s">
        <v>1214</v>
      </c>
      <c r="I296" s="38">
        <v>18461</v>
      </c>
      <c r="J296" s="38">
        <f t="shared" si="15"/>
        <v>249221</v>
      </c>
      <c r="K296" s="37" t="s">
        <v>0</v>
      </c>
      <c r="L296" s="37" t="s">
        <v>1208</v>
      </c>
      <c r="M296" s="35" t="s">
        <v>1234</v>
      </c>
      <c r="N296" s="34">
        <f>+VLOOKUP(D296,'CK phản hồi'!$G$2:$X$346,18,0)</f>
        <v>249221</v>
      </c>
      <c r="O296" s="34">
        <f t="shared" si="13"/>
        <v>0</v>
      </c>
    </row>
    <row r="297" spans="2:15" hidden="1" x14ac:dyDescent="0.25">
      <c r="B297" s="36">
        <v>45939</v>
      </c>
      <c r="C297" s="37" t="s">
        <v>1815</v>
      </c>
      <c r="D297" s="37">
        <f t="shared" si="12"/>
        <v>66539</v>
      </c>
      <c r="E297" s="37" t="s">
        <v>1228</v>
      </c>
      <c r="F297" s="37" t="s">
        <v>1816</v>
      </c>
      <c r="G297" s="38">
        <v>230760</v>
      </c>
      <c r="H297" s="39" t="s">
        <v>1214</v>
      </c>
      <c r="I297" s="38">
        <v>18461</v>
      </c>
      <c r="J297" s="38">
        <f t="shared" si="15"/>
        <v>249221</v>
      </c>
      <c r="K297" s="37" t="s">
        <v>0</v>
      </c>
      <c r="L297" s="37" t="s">
        <v>1208</v>
      </c>
      <c r="M297" s="35" t="s">
        <v>1234</v>
      </c>
      <c r="N297" s="34">
        <f>+VLOOKUP(D297,'CK phản hồi'!$G$2:$X$346,18,0)</f>
        <v>249221</v>
      </c>
      <c r="O297" s="34">
        <f t="shared" si="13"/>
        <v>0</v>
      </c>
    </row>
    <row r="298" spans="2:15" hidden="1" x14ac:dyDescent="0.25">
      <c r="B298" s="36">
        <v>45939</v>
      </c>
      <c r="C298" s="37" t="s">
        <v>1817</v>
      </c>
      <c r="D298" s="37">
        <f t="shared" si="12"/>
        <v>66561</v>
      </c>
      <c r="E298" s="37" t="s">
        <v>1228</v>
      </c>
      <c r="F298" s="37" t="s">
        <v>1818</v>
      </c>
      <c r="G298" s="38">
        <v>230760</v>
      </c>
      <c r="H298" s="39" t="s">
        <v>1214</v>
      </c>
      <c r="I298" s="38">
        <v>18461</v>
      </c>
      <c r="J298" s="38">
        <f t="shared" si="15"/>
        <v>249221</v>
      </c>
      <c r="K298" s="37" t="s">
        <v>0</v>
      </c>
      <c r="L298" s="37" t="s">
        <v>1208</v>
      </c>
      <c r="M298" s="35" t="s">
        <v>1234</v>
      </c>
      <c r="N298" s="34">
        <f>+VLOOKUP(D298,'CK phản hồi'!$G$2:$X$346,18,0)</f>
        <v>249221</v>
      </c>
      <c r="O298" s="34">
        <f t="shared" si="13"/>
        <v>0</v>
      </c>
    </row>
    <row r="299" spans="2:15" hidden="1" x14ac:dyDescent="0.25">
      <c r="B299" s="36">
        <v>45939</v>
      </c>
      <c r="C299" s="37" t="s">
        <v>1819</v>
      </c>
      <c r="D299" s="37">
        <f t="shared" si="12"/>
        <v>66562</v>
      </c>
      <c r="E299" s="37" t="s">
        <v>1228</v>
      </c>
      <c r="F299" s="37" t="s">
        <v>1820</v>
      </c>
      <c r="G299" s="38">
        <v>230760</v>
      </c>
      <c r="H299" s="39" t="s">
        <v>1214</v>
      </c>
      <c r="I299" s="38">
        <v>18461</v>
      </c>
      <c r="J299" s="38">
        <f t="shared" si="15"/>
        <v>249221</v>
      </c>
      <c r="K299" s="37" t="s">
        <v>0</v>
      </c>
      <c r="L299" s="37" t="s">
        <v>1208</v>
      </c>
      <c r="M299" s="35" t="s">
        <v>1234</v>
      </c>
      <c r="N299" s="34">
        <f>+VLOOKUP(D299,'CK phản hồi'!$G$2:$X$346,18,0)</f>
        <v>249221</v>
      </c>
      <c r="O299" s="34">
        <f t="shared" si="13"/>
        <v>0</v>
      </c>
    </row>
    <row r="300" spans="2:15" hidden="1" x14ac:dyDescent="0.25">
      <c r="B300" s="36">
        <v>45940</v>
      </c>
      <c r="C300" s="37" t="s">
        <v>1821</v>
      </c>
      <c r="D300" s="37">
        <f t="shared" si="12"/>
        <v>66823</v>
      </c>
      <c r="E300" s="37" t="s">
        <v>1228</v>
      </c>
      <c r="F300" s="37" t="s">
        <v>1822</v>
      </c>
      <c r="G300" s="38">
        <v>184608</v>
      </c>
      <c r="H300" s="39" t="s">
        <v>1214</v>
      </c>
      <c r="I300" s="38">
        <v>14769</v>
      </c>
      <c r="J300" s="38">
        <f t="shared" si="15"/>
        <v>199377</v>
      </c>
      <c r="K300" s="37" t="s">
        <v>0</v>
      </c>
      <c r="L300" s="37" t="s">
        <v>1208</v>
      </c>
      <c r="M300" s="35" t="s">
        <v>1234</v>
      </c>
      <c r="N300" s="34">
        <f>+VLOOKUP(D300,'CK phản hồi'!$G$2:$X$346,18,0)</f>
        <v>199377</v>
      </c>
      <c r="O300" s="34">
        <f t="shared" si="13"/>
        <v>0</v>
      </c>
    </row>
    <row r="301" spans="2:15" hidden="1" x14ac:dyDescent="0.25">
      <c r="B301" s="36">
        <v>45940</v>
      </c>
      <c r="C301" s="37" t="s">
        <v>1823</v>
      </c>
      <c r="D301" s="37">
        <f t="shared" si="12"/>
        <v>66824</v>
      </c>
      <c r="E301" s="37" t="s">
        <v>1228</v>
      </c>
      <c r="F301" s="37" t="s">
        <v>1824</v>
      </c>
      <c r="G301" s="38">
        <v>230760</v>
      </c>
      <c r="H301" s="39" t="s">
        <v>1214</v>
      </c>
      <c r="I301" s="38">
        <v>18461</v>
      </c>
      <c r="J301" s="38">
        <f t="shared" si="15"/>
        <v>249221</v>
      </c>
      <c r="K301" s="37" t="s">
        <v>0</v>
      </c>
      <c r="L301" s="37" t="s">
        <v>1208</v>
      </c>
      <c r="M301" s="35" t="s">
        <v>1234</v>
      </c>
      <c r="N301" s="34">
        <f>+VLOOKUP(D301,'CK phản hồi'!$G$2:$X$346,18,0)</f>
        <v>249221</v>
      </c>
      <c r="O301" s="34">
        <f t="shared" si="13"/>
        <v>0</v>
      </c>
    </row>
    <row r="302" spans="2:15" hidden="1" x14ac:dyDescent="0.25">
      <c r="B302" s="36">
        <v>45940</v>
      </c>
      <c r="C302" s="37" t="s">
        <v>1825</v>
      </c>
      <c r="D302" s="37">
        <f t="shared" si="12"/>
        <v>66825</v>
      </c>
      <c r="E302" s="37" t="s">
        <v>1228</v>
      </c>
      <c r="F302" s="37" t="s">
        <v>1826</v>
      </c>
      <c r="G302" s="38">
        <v>461520</v>
      </c>
      <c r="H302" s="39" t="s">
        <v>1214</v>
      </c>
      <c r="I302" s="38">
        <v>36922</v>
      </c>
      <c r="J302" s="38">
        <f t="shared" si="15"/>
        <v>498442</v>
      </c>
      <c r="K302" s="37" t="s">
        <v>0</v>
      </c>
      <c r="L302" s="37" t="s">
        <v>1208</v>
      </c>
      <c r="M302" s="35" t="s">
        <v>1234</v>
      </c>
      <c r="N302" s="34">
        <f>+VLOOKUP(D302,'CK phản hồi'!$G$2:$X$346,18,0)</f>
        <v>498442</v>
      </c>
      <c r="O302" s="34">
        <f t="shared" si="13"/>
        <v>0</v>
      </c>
    </row>
    <row r="303" spans="2:15" hidden="1" x14ac:dyDescent="0.25">
      <c r="B303" s="36">
        <v>45940</v>
      </c>
      <c r="C303" s="37" t="s">
        <v>1827</v>
      </c>
      <c r="D303" s="37">
        <f t="shared" si="12"/>
        <v>66828</v>
      </c>
      <c r="E303" s="37" t="s">
        <v>1228</v>
      </c>
      <c r="F303" s="37" t="s">
        <v>1828</v>
      </c>
      <c r="G303" s="38">
        <v>207684</v>
      </c>
      <c r="H303" s="39" t="s">
        <v>1214</v>
      </c>
      <c r="I303" s="38">
        <v>16615</v>
      </c>
      <c r="J303" s="38">
        <f t="shared" si="15"/>
        <v>224299</v>
      </c>
      <c r="K303" s="37" t="s">
        <v>0</v>
      </c>
      <c r="L303" s="37" t="s">
        <v>1208</v>
      </c>
      <c r="M303" s="35" t="s">
        <v>1234</v>
      </c>
      <c r="N303" s="34">
        <f>+VLOOKUP(D303,'CK phản hồi'!$G$2:$X$346,18,0)</f>
        <v>224299</v>
      </c>
      <c r="O303" s="34">
        <f t="shared" si="13"/>
        <v>0</v>
      </c>
    </row>
    <row r="304" spans="2:15" hidden="1" x14ac:dyDescent="0.25">
      <c r="B304" s="36">
        <v>45940</v>
      </c>
      <c r="C304" s="37" t="s">
        <v>1829</v>
      </c>
      <c r="D304" s="37">
        <f t="shared" si="12"/>
        <v>66848</v>
      </c>
      <c r="E304" s="37" t="s">
        <v>1228</v>
      </c>
      <c r="F304" s="37" t="s">
        <v>1830</v>
      </c>
      <c r="G304" s="38">
        <v>230760</v>
      </c>
      <c r="H304" s="39" t="s">
        <v>1214</v>
      </c>
      <c r="I304" s="38">
        <v>18461</v>
      </c>
      <c r="J304" s="38">
        <f t="shared" si="15"/>
        <v>249221</v>
      </c>
      <c r="K304" s="37" t="s">
        <v>0</v>
      </c>
      <c r="L304" s="37" t="s">
        <v>1208</v>
      </c>
      <c r="M304" s="35" t="s">
        <v>1234</v>
      </c>
      <c r="N304" s="34">
        <f>+VLOOKUP(D304,'CK phản hồi'!$G$2:$X$346,18,0)</f>
        <v>249221</v>
      </c>
      <c r="O304" s="34">
        <f t="shared" si="13"/>
        <v>0</v>
      </c>
    </row>
    <row r="305" spans="1:15" hidden="1" x14ac:dyDescent="0.25">
      <c r="B305" s="36">
        <v>45941</v>
      </c>
      <c r="C305" s="37" t="s">
        <v>1831</v>
      </c>
      <c r="D305" s="37">
        <f t="shared" si="12"/>
        <v>66997</v>
      </c>
      <c r="E305" s="37" t="s">
        <v>1228</v>
      </c>
      <c r="F305" s="37" t="s">
        <v>1832</v>
      </c>
      <c r="G305" s="38">
        <v>184608</v>
      </c>
      <c r="H305" s="39" t="s">
        <v>1214</v>
      </c>
      <c r="I305" s="38">
        <v>14769</v>
      </c>
      <c r="J305" s="38">
        <f t="shared" si="15"/>
        <v>199377</v>
      </c>
      <c r="K305" s="37" t="s">
        <v>0</v>
      </c>
      <c r="L305" s="37" t="s">
        <v>1208</v>
      </c>
      <c r="M305" s="35" t="s">
        <v>1234</v>
      </c>
      <c r="N305" s="34">
        <f>+VLOOKUP(D305,'CK phản hồi'!$G$2:$X$346,18,0)</f>
        <v>199377</v>
      </c>
      <c r="O305" s="34">
        <f t="shared" si="13"/>
        <v>0</v>
      </c>
    </row>
    <row r="306" spans="1:15" hidden="1" x14ac:dyDescent="0.25">
      <c r="B306" s="36">
        <v>45941</v>
      </c>
      <c r="C306" s="37" t="s">
        <v>1833</v>
      </c>
      <c r="D306" s="37">
        <f t="shared" si="12"/>
        <v>66998</v>
      </c>
      <c r="E306" s="37" t="s">
        <v>1228</v>
      </c>
      <c r="F306" s="37" t="s">
        <v>1834</v>
      </c>
      <c r="G306" s="38">
        <v>184608</v>
      </c>
      <c r="H306" s="39" t="s">
        <v>1214</v>
      </c>
      <c r="I306" s="38">
        <v>14769</v>
      </c>
      <c r="J306" s="38">
        <f t="shared" si="15"/>
        <v>199377</v>
      </c>
      <c r="K306" s="37" t="s">
        <v>0</v>
      </c>
      <c r="L306" s="37" t="s">
        <v>1208</v>
      </c>
      <c r="M306" s="35" t="s">
        <v>1234</v>
      </c>
      <c r="N306" s="34">
        <f>+VLOOKUP(D306,'CK phản hồi'!$G$2:$X$346,18,0)</f>
        <v>199377</v>
      </c>
      <c r="O306" s="34">
        <f t="shared" si="13"/>
        <v>0</v>
      </c>
    </row>
    <row r="307" spans="1:15" hidden="1" x14ac:dyDescent="0.25">
      <c r="B307" s="36">
        <v>45941</v>
      </c>
      <c r="C307" s="37" t="s">
        <v>1835</v>
      </c>
      <c r="D307" s="37">
        <f t="shared" si="12"/>
        <v>67005</v>
      </c>
      <c r="E307" s="37" t="s">
        <v>1228</v>
      </c>
      <c r="F307" s="37" t="s">
        <v>1836</v>
      </c>
      <c r="G307" s="38">
        <v>184608</v>
      </c>
      <c r="H307" s="39" t="s">
        <v>1214</v>
      </c>
      <c r="I307" s="38">
        <v>14769</v>
      </c>
      <c r="J307" s="38">
        <f t="shared" si="15"/>
        <v>199377</v>
      </c>
      <c r="K307" s="37" t="s">
        <v>0</v>
      </c>
      <c r="L307" s="37" t="s">
        <v>1208</v>
      </c>
      <c r="M307" s="35" t="s">
        <v>1234</v>
      </c>
      <c r="N307" s="34">
        <f>+VLOOKUP(D307,'CK phản hồi'!$G$2:$X$346,18,0)</f>
        <v>199377</v>
      </c>
      <c r="O307" s="34">
        <f t="shared" si="13"/>
        <v>0</v>
      </c>
    </row>
    <row r="308" spans="1:15" hidden="1" x14ac:dyDescent="0.25">
      <c r="B308" s="36">
        <v>45941</v>
      </c>
      <c r="C308" s="37" t="s">
        <v>1837</v>
      </c>
      <c r="D308" s="37">
        <f t="shared" si="12"/>
        <v>67006</v>
      </c>
      <c r="E308" s="37" t="s">
        <v>1228</v>
      </c>
      <c r="F308" s="37" t="s">
        <v>1838</v>
      </c>
      <c r="G308" s="38">
        <v>184608</v>
      </c>
      <c r="H308" s="39" t="s">
        <v>1214</v>
      </c>
      <c r="I308" s="38">
        <v>14769</v>
      </c>
      <c r="J308" s="38">
        <f t="shared" si="15"/>
        <v>199377</v>
      </c>
      <c r="K308" s="37" t="s">
        <v>0</v>
      </c>
      <c r="L308" s="37" t="s">
        <v>1208</v>
      </c>
      <c r="M308" s="35" t="s">
        <v>1234</v>
      </c>
      <c r="N308" s="34">
        <f>+VLOOKUP(D308,'CK phản hồi'!$G$2:$X$346,18,0)</f>
        <v>199377</v>
      </c>
      <c r="O308" s="34">
        <f t="shared" si="13"/>
        <v>0</v>
      </c>
    </row>
    <row r="309" spans="1:15" hidden="1" x14ac:dyDescent="0.25">
      <c r="B309" s="36">
        <v>45941</v>
      </c>
      <c r="C309" s="37" t="s">
        <v>1839</v>
      </c>
      <c r="D309" s="37">
        <f t="shared" si="12"/>
        <v>67007</v>
      </c>
      <c r="E309" s="37" t="s">
        <v>1228</v>
      </c>
      <c r="F309" s="37" t="s">
        <v>1840</v>
      </c>
      <c r="G309" s="38">
        <v>184608</v>
      </c>
      <c r="H309" s="39" t="s">
        <v>1214</v>
      </c>
      <c r="I309" s="38">
        <v>14769</v>
      </c>
      <c r="J309" s="38">
        <f t="shared" si="15"/>
        <v>199377</v>
      </c>
      <c r="K309" s="37" t="s">
        <v>0</v>
      </c>
      <c r="L309" s="37" t="s">
        <v>1208</v>
      </c>
      <c r="M309" s="35" t="s">
        <v>1234</v>
      </c>
      <c r="N309" s="34">
        <f>+VLOOKUP(D309,'CK phản hồi'!$G$2:$X$346,18,0)</f>
        <v>199377</v>
      </c>
      <c r="O309" s="34">
        <f t="shared" si="13"/>
        <v>0</v>
      </c>
    </row>
    <row r="310" spans="1:15" hidden="1" x14ac:dyDescent="0.25">
      <c r="B310" s="36">
        <v>45943</v>
      </c>
      <c r="C310" s="37" t="s">
        <v>1841</v>
      </c>
      <c r="D310" s="37">
        <f t="shared" si="12"/>
        <v>67047</v>
      </c>
      <c r="E310" s="37" t="s">
        <v>1228</v>
      </c>
      <c r="F310" s="37" t="s">
        <v>1842</v>
      </c>
      <c r="G310" s="38">
        <v>184608</v>
      </c>
      <c r="H310" s="39" t="s">
        <v>1214</v>
      </c>
      <c r="I310" s="38">
        <v>14769</v>
      </c>
      <c r="J310" s="38">
        <f t="shared" si="15"/>
        <v>199377</v>
      </c>
      <c r="K310" s="37" t="s">
        <v>0</v>
      </c>
      <c r="L310" s="37" t="s">
        <v>1208</v>
      </c>
      <c r="M310" s="35" t="s">
        <v>1234</v>
      </c>
      <c r="N310" s="34">
        <f>+VLOOKUP(D310,'CK phản hồi'!$G$2:$X$346,18,0)</f>
        <v>199377</v>
      </c>
      <c r="O310" s="34">
        <f t="shared" si="13"/>
        <v>0</v>
      </c>
    </row>
    <row r="311" spans="1:15" hidden="1" x14ac:dyDescent="0.25">
      <c r="A311" s="35" t="s">
        <v>890</v>
      </c>
      <c r="B311" s="36">
        <v>45946</v>
      </c>
      <c r="C311" s="37" t="s">
        <v>1843</v>
      </c>
      <c r="D311" s="37">
        <f t="shared" si="12"/>
        <v>3875</v>
      </c>
      <c r="E311" s="37"/>
      <c r="F311" s="37" t="s">
        <v>1844</v>
      </c>
      <c r="G311" s="38">
        <v>-138456</v>
      </c>
      <c r="H311" s="39" t="s">
        <v>1214</v>
      </c>
      <c r="I311" s="38">
        <v>-11076</v>
      </c>
      <c r="J311" s="38">
        <f t="shared" si="15"/>
        <v>-149532</v>
      </c>
      <c r="K311" s="37" t="s">
        <v>0</v>
      </c>
      <c r="L311" s="37" t="s">
        <v>1208</v>
      </c>
      <c r="M311" s="35" t="s">
        <v>1234</v>
      </c>
      <c r="N311" s="34">
        <f>+VLOOKUP(D311,'CK phản hồi'!$G$2:$X$346,18,0)</f>
        <v>-149532</v>
      </c>
      <c r="O311" s="34">
        <f t="shared" si="13"/>
        <v>0</v>
      </c>
    </row>
    <row r="312" spans="1:15" hidden="1" x14ac:dyDescent="0.25">
      <c r="A312" s="35" t="s">
        <v>929</v>
      </c>
      <c r="B312" s="36">
        <v>45946</v>
      </c>
      <c r="C312" s="37" t="s">
        <v>1845</v>
      </c>
      <c r="D312" s="37">
        <f t="shared" si="12"/>
        <v>3864</v>
      </c>
      <c r="E312" s="37"/>
      <c r="F312" s="37" t="s">
        <v>1846</v>
      </c>
      <c r="G312" s="38">
        <v>-46152</v>
      </c>
      <c r="H312" s="39" t="s">
        <v>1214</v>
      </c>
      <c r="I312" s="38">
        <v>-3692</v>
      </c>
      <c r="J312" s="38">
        <f t="shared" si="15"/>
        <v>-49844</v>
      </c>
      <c r="K312" s="37" t="s">
        <v>0</v>
      </c>
      <c r="L312" s="37" t="s">
        <v>1208</v>
      </c>
      <c r="M312" s="35" t="s">
        <v>1234</v>
      </c>
      <c r="N312" s="34">
        <f>+VLOOKUP(D312,'CK phản hồi'!$G$2:$X$346,18,0)</f>
        <v>-49844</v>
      </c>
      <c r="O312" s="34">
        <f t="shared" si="13"/>
        <v>0</v>
      </c>
    </row>
    <row r="313" spans="1:15" hidden="1" x14ac:dyDescent="0.25">
      <c r="B313" s="36">
        <v>45948</v>
      </c>
      <c r="C313" s="37" t="s">
        <v>1847</v>
      </c>
      <c r="D313" s="37">
        <f t="shared" si="12"/>
        <v>69005</v>
      </c>
      <c r="E313" s="37" t="s">
        <v>1228</v>
      </c>
      <c r="F313" s="37" t="s">
        <v>1848</v>
      </c>
      <c r="G313" s="38">
        <v>230760</v>
      </c>
      <c r="H313" s="39" t="s">
        <v>1214</v>
      </c>
      <c r="I313" s="38">
        <v>18461</v>
      </c>
      <c r="J313" s="38">
        <f t="shared" si="15"/>
        <v>249221</v>
      </c>
      <c r="K313" s="37" t="s">
        <v>0</v>
      </c>
      <c r="L313" s="37" t="s">
        <v>1208</v>
      </c>
      <c r="M313" s="35" t="s">
        <v>1234</v>
      </c>
      <c r="N313" s="34">
        <f>+VLOOKUP(D313,'CK phản hồi'!$G$2:$X$346,18,0)</f>
        <v>249221</v>
      </c>
      <c r="O313" s="34">
        <f t="shared" si="13"/>
        <v>0</v>
      </c>
    </row>
    <row r="314" spans="1:15" hidden="1" x14ac:dyDescent="0.25">
      <c r="B314" s="36">
        <v>45950</v>
      </c>
      <c r="C314" s="37" t="s">
        <v>1849</v>
      </c>
      <c r="D314" s="37">
        <f t="shared" si="12"/>
        <v>69034</v>
      </c>
      <c r="E314" s="37" t="s">
        <v>1228</v>
      </c>
      <c r="F314" s="37" t="s">
        <v>1850</v>
      </c>
      <c r="G314" s="38">
        <v>230760</v>
      </c>
      <c r="H314" s="39" t="s">
        <v>1214</v>
      </c>
      <c r="I314" s="38">
        <v>18461</v>
      </c>
      <c r="J314" s="38">
        <f t="shared" si="15"/>
        <v>249221</v>
      </c>
      <c r="K314" s="37" t="s">
        <v>0</v>
      </c>
      <c r="L314" s="37" t="s">
        <v>1208</v>
      </c>
      <c r="M314" s="35" t="s">
        <v>1234</v>
      </c>
      <c r="N314" s="34">
        <f>+VLOOKUP(D314,'CK phản hồi'!$G$2:$X$346,18,0)</f>
        <v>249221</v>
      </c>
      <c r="O314" s="34">
        <f t="shared" si="13"/>
        <v>0</v>
      </c>
    </row>
    <row r="315" spans="1:15" hidden="1" x14ac:dyDescent="0.25">
      <c r="B315" s="36">
        <v>45950</v>
      </c>
      <c r="C315" s="37" t="s">
        <v>1851</v>
      </c>
      <c r="D315" s="37">
        <f t="shared" ref="D315:D347" si="16">0+C315</f>
        <v>69037</v>
      </c>
      <c r="E315" s="37" t="s">
        <v>1228</v>
      </c>
      <c r="F315" s="37" t="s">
        <v>1852</v>
      </c>
      <c r="G315" s="38">
        <v>184608</v>
      </c>
      <c r="H315" s="39" t="s">
        <v>1214</v>
      </c>
      <c r="I315" s="38">
        <v>14769</v>
      </c>
      <c r="J315" s="38">
        <f t="shared" si="15"/>
        <v>199377</v>
      </c>
      <c r="K315" s="37" t="s">
        <v>0</v>
      </c>
      <c r="L315" s="37" t="s">
        <v>1208</v>
      </c>
      <c r="M315" s="35" t="s">
        <v>1234</v>
      </c>
      <c r="N315" s="34">
        <f>+VLOOKUP(D315,'CK phản hồi'!$G$2:$X$346,18,0)</f>
        <v>199377</v>
      </c>
      <c r="O315" s="34">
        <f t="shared" si="13"/>
        <v>0</v>
      </c>
    </row>
    <row r="316" spans="1:15" hidden="1" x14ac:dyDescent="0.25">
      <c r="B316" s="36">
        <v>45950</v>
      </c>
      <c r="C316" s="37" t="s">
        <v>1853</v>
      </c>
      <c r="D316" s="37">
        <f t="shared" si="16"/>
        <v>69038</v>
      </c>
      <c r="E316" s="37" t="s">
        <v>1228</v>
      </c>
      <c r="F316" s="37" t="s">
        <v>1854</v>
      </c>
      <c r="G316" s="38">
        <v>184608</v>
      </c>
      <c r="H316" s="39" t="s">
        <v>1214</v>
      </c>
      <c r="I316" s="38">
        <v>14769</v>
      </c>
      <c r="J316" s="38">
        <f t="shared" si="15"/>
        <v>199377</v>
      </c>
      <c r="K316" s="37" t="s">
        <v>0</v>
      </c>
      <c r="L316" s="37" t="s">
        <v>1208</v>
      </c>
      <c r="M316" s="35" t="s">
        <v>1234</v>
      </c>
      <c r="N316" s="34">
        <f>+VLOOKUP(D316,'CK phản hồi'!$G$2:$X$346,18,0)</f>
        <v>199377</v>
      </c>
      <c r="O316" s="34">
        <f t="shared" si="13"/>
        <v>0</v>
      </c>
    </row>
    <row r="317" spans="1:15" hidden="1" x14ac:dyDescent="0.25">
      <c r="A317" s="35" t="s">
        <v>993</v>
      </c>
      <c r="B317" s="36">
        <v>45950</v>
      </c>
      <c r="C317" s="37" t="s">
        <v>1855</v>
      </c>
      <c r="D317" s="37">
        <f t="shared" si="16"/>
        <v>4103</v>
      </c>
      <c r="E317" s="37"/>
      <c r="F317" s="37" t="s">
        <v>1856</v>
      </c>
      <c r="G317" s="38">
        <v>-187911</v>
      </c>
      <c r="H317" s="39" t="s">
        <v>1214</v>
      </c>
      <c r="I317" s="38">
        <v>-15033</v>
      </c>
      <c r="J317" s="38">
        <f t="shared" si="15"/>
        <v>-202944</v>
      </c>
      <c r="K317" s="37" t="s">
        <v>0</v>
      </c>
      <c r="L317" s="37" t="s">
        <v>1208</v>
      </c>
      <c r="M317" s="35" t="s">
        <v>1234</v>
      </c>
      <c r="N317" s="34">
        <f>+VLOOKUP(D317,'CK phản hồi'!$G$2:$X$346,18,0)</f>
        <v>-202944</v>
      </c>
      <c r="O317" s="34">
        <f t="shared" si="13"/>
        <v>0</v>
      </c>
    </row>
    <row r="318" spans="1:15" hidden="1" x14ac:dyDescent="0.25">
      <c r="B318" s="36">
        <v>45951</v>
      </c>
      <c r="C318" s="37" t="s">
        <v>1857</v>
      </c>
      <c r="D318" s="37">
        <f t="shared" si="16"/>
        <v>69118</v>
      </c>
      <c r="E318" s="37" t="s">
        <v>1228</v>
      </c>
      <c r="F318" s="37" t="s">
        <v>1858</v>
      </c>
      <c r="G318" s="38">
        <v>230760</v>
      </c>
      <c r="H318" s="39" t="s">
        <v>1214</v>
      </c>
      <c r="I318" s="38">
        <v>18461</v>
      </c>
      <c r="J318" s="38">
        <f t="shared" si="15"/>
        <v>249221</v>
      </c>
      <c r="K318" s="37" t="s">
        <v>0</v>
      </c>
      <c r="L318" s="37" t="s">
        <v>1208</v>
      </c>
      <c r="M318" s="35" t="s">
        <v>1234</v>
      </c>
      <c r="N318" s="34">
        <f>+VLOOKUP(D318,'CK phản hồi'!$G$2:$X$346,18,0)</f>
        <v>249221</v>
      </c>
      <c r="O318" s="34">
        <f t="shared" si="13"/>
        <v>0</v>
      </c>
    </row>
    <row r="319" spans="1:15" hidden="1" x14ac:dyDescent="0.25">
      <c r="B319" s="36">
        <v>45951</v>
      </c>
      <c r="C319" s="37" t="s">
        <v>1859</v>
      </c>
      <c r="D319" s="37">
        <f t="shared" si="16"/>
        <v>69123</v>
      </c>
      <c r="E319" s="37" t="s">
        <v>1228</v>
      </c>
      <c r="F319" s="37" t="s">
        <v>1860</v>
      </c>
      <c r="G319" s="38">
        <v>184608</v>
      </c>
      <c r="H319" s="39" t="s">
        <v>1214</v>
      </c>
      <c r="I319" s="38">
        <v>14769</v>
      </c>
      <c r="J319" s="38">
        <f t="shared" si="15"/>
        <v>199377</v>
      </c>
      <c r="K319" s="37" t="s">
        <v>0</v>
      </c>
      <c r="L319" s="37" t="s">
        <v>1208</v>
      </c>
      <c r="M319" s="35" t="s">
        <v>1234</v>
      </c>
      <c r="N319" s="34">
        <f>+VLOOKUP(D319,'CK phản hồi'!$G$2:$X$346,18,0)</f>
        <v>199377</v>
      </c>
      <c r="O319" s="34">
        <f t="shared" si="13"/>
        <v>0</v>
      </c>
    </row>
    <row r="320" spans="1:15" hidden="1" x14ac:dyDescent="0.25">
      <c r="B320" s="36">
        <v>45951</v>
      </c>
      <c r="C320" s="37" t="s">
        <v>1861</v>
      </c>
      <c r="D320" s="37">
        <f t="shared" si="16"/>
        <v>69124</v>
      </c>
      <c r="E320" s="37" t="s">
        <v>1228</v>
      </c>
      <c r="F320" s="37" t="s">
        <v>1862</v>
      </c>
      <c r="G320" s="38">
        <v>184608</v>
      </c>
      <c r="H320" s="39" t="s">
        <v>1214</v>
      </c>
      <c r="I320" s="38">
        <v>14769</v>
      </c>
      <c r="J320" s="38">
        <f t="shared" si="15"/>
        <v>199377</v>
      </c>
      <c r="K320" s="37" t="s">
        <v>0</v>
      </c>
      <c r="L320" s="37" t="s">
        <v>1208</v>
      </c>
      <c r="M320" s="35" t="s">
        <v>1234</v>
      </c>
      <c r="N320" s="34">
        <f>+VLOOKUP(D320,'CK phản hồi'!$G$2:$X$346,18,0)</f>
        <v>199377</v>
      </c>
      <c r="O320" s="34">
        <f t="shared" si="13"/>
        <v>0</v>
      </c>
    </row>
    <row r="321" spans="1:15" hidden="1" x14ac:dyDescent="0.25">
      <c r="B321" s="36">
        <v>45951</v>
      </c>
      <c r="C321" s="37" t="s">
        <v>1863</v>
      </c>
      <c r="D321" s="37">
        <f t="shared" si="16"/>
        <v>69125</v>
      </c>
      <c r="E321" s="37" t="s">
        <v>1228</v>
      </c>
      <c r="F321" s="37" t="s">
        <v>1864</v>
      </c>
      <c r="G321" s="38">
        <v>184608</v>
      </c>
      <c r="H321" s="39" t="s">
        <v>1214</v>
      </c>
      <c r="I321" s="38">
        <v>14769</v>
      </c>
      <c r="J321" s="38">
        <f t="shared" si="15"/>
        <v>199377</v>
      </c>
      <c r="K321" s="37" t="s">
        <v>0</v>
      </c>
      <c r="L321" s="37" t="s">
        <v>1208</v>
      </c>
      <c r="M321" s="35" t="s">
        <v>1234</v>
      </c>
      <c r="N321" s="34">
        <f>+VLOOKUP(D321,'CK phản hồi'!$G$2:$X$346,18,0)</f>
        <v>199377</v>
      </c>
      <c r="O321" s="34">
        <f t="shared" si="13"/>
        <v>0</v>
      </c>
    </row>
    <row r="322" spans="1:15" hidden="1" x14ac:dyDescent="0.25">
      <c r="B322" s="36">
        <v>45952</v>
      </c>
      <c r="C322" s="37" t="s">
        <v>1865</v>
      </c>
      <c r="D322" s="37">
        <f t="shared" si="16"/>
        <v>69209</v>
      </c>
      <c r="E322" s="37" t="s">
        <v>1228</v>
      </c>
      <c r="F322" s="37" t="s">
        <v>1866</v>
      </c>
      <c r="G322" s="38">
        <v>184608</v>
      </c>
      <c r="H322" s="39" t="s">
        <v>1214</v>
      </c>
      <c r="I322" s="38">
        <v>14769</v>
      </c>
      <c r="J322" s="38">
        <f t="shared" si="15"/>
        <v>199377</v>
      </c>
      <c r="K322" s="37" t="s">
        <v>0</v>
      </c>
      <c r="L322" s="37" t="s">
        <v>1208</v>
      </c>
      <c r="M322" s="35" t="s">
        <v>1234</v>
      </c>
      <c r="N322" s="34">
        <f>+VLOOKUP(D322,'CK phản hồi'!$G$2:$X$346,18,0)</f>
        <v>199377</v>
      </c>
      <c r="O322" s="34">
        <f t="shared" si="13"/>
        <v>0</v>
      </c>
    </row>
    <row r="323" spans="1:15" hidden="1" x14ac:dyDescent="0.25">
      <c r="B323" s="36">
        <v>45952</v>
      </c>
      <c r="C323" s="37" t="s">
        <v>1867</v>
      </c>
      <c r="D323" s="37">
        <f t="shared" si="16"/>
        <v>69210</v>
      </c>
      <c r="E323" s="37" t="s">
        <v>1228</v>
      </c>
      <c r="F323" s="37" t="s">
        <v>1868</v>
      </c>
      <c r="G323" s="38">
        <v>184608</v>
      </c>
      <c r="H323" s="39" t="s">
        <v>1214</v>
      </c>
      <c r="I323" s="38">
        <v>14769</v>
      </c>
      <c r="J323" s="38">
        <f t="shared" si="15"/>
        <v>199377</v>
      </c>
      <c r="K323" s="37" t="s">
        <v>0</v>
      </c>
      <c r="L323" s="37" t="s">
        <v>1208</v>
      </c>
      <c r="M323" s="35" t="s">
        <v>1234</v>
      </c>
      <c r="N323" s="34">
        <f>+VLOOKUP(D323,'CK phản hồi'!$G$2:$X$346,18,0)</f>
        <v>199377</v>
      </c>
      <c r="O323" s="34">
        <f t="shared" si="13"/>
        <v>0</v>
      </c>
    </row>
    <row r="324" spans="1:15" hidden="1" x14ac:dyDescent="0.25">
      <c r="B324" s="36">
        <v>45952</v>
      </c>
      <c r="C324" s="37" t="s">
        <v>1869</v>
      </c>
      <c r="D324" s="37">
        <f t="shared" si="16"/>
        <v>69211</v>
      </c>
      <c r="E324" s="37" t="s">
        <v>1228</v>
      </c>
      <c r="F324" s="37" t="s">
        <v>1870</v>
      </c>
      <c r="G324" s="38">
        <v>276912</v>
      </c>
      <c r="H324" s="39" t="s">
        <v>1214</v>
      </c>
      <c r="I324" s="38">
        <v>22153</v>
      </c>
      <c r="J324" s="38">
        <f t="shared" si="15"/>
        <v>299065</v>
      </c>
      <c r="K324" s="37" t="s">
        <v>0</v>
      </c>
      <c r="L324" s="37" t="s">
        <v>1208</v>
      </c>
      <c r="M324" s="35" t="s">
        <v>1234</v>
      </c>
      <c r="N324" s="34">
        <f>+VLOOKUP(D324,'CK phản hồi'!$G$2:$X$346,18,0)</f>
        <v>299065</v>
      </c>
      <c r="O324" s="34">
        <f t="shared" si="13"/>
        <v>0</v>
      </c>
    </row>
    <row r="325" spans="1:15" hidden="1" x14ac:dyDescent="0.25">
      <c r="B325" s="36">
        <v>45953</v>
      </c>
      <c r="C325" s="37" t="s">
        <v>1871</v>
      </c>
      <c r="D325" s="37">
        <f t="shared" si="16"/>
        <v>69290</v>
      </c>
      <c r="E325" s="37" t="s">
        <v>1228</v>
      </c>
      <c r="F325" s="37" t="s">
        <v>1872</v>
      </c>
      <c r="G325" s="38">
        <v>230760</v>
      </c>
      <c r="H325" s="39" t="s">
        <v>1214</v>
      </c>
      <c r="I325" s="38">
        <v>18461</v>
      </c>
      <c r="J325" s="38">
        <f t="shared" si="15"/>
        <v>249221</v>
      </c>
      <c r="K325" s="37" t="s">
        <v>0</v>
      </c>
      <c r="L325" s="37" t="s">
        <v>1208</v>
      </c>
      <c r="M325" s="35" t="s">
        <v>1234</v>
      </c>
      <c r="N325" s="34">
        <f>+VLOOKUP(D325,'CK phản hồi'!$G$2:$X$346,18,0)</f>
        <v>249221</v>
      </c>
      <c r="O325" s="34">
        <f t="shared" si="13"/>
        <v>0</v>
      </c>
    </row>
    <row r="326" spans="1:15" hidden="1" x14ac:dyDescent="0.25">
      <c r="B326" s="36">
        <v>45953</v>
      </c>
      <c r="C326" s="37" t="s">
        <v>1873</v>
      </c>
      <c r="D326" s="37">
        <f t="shared" si="16"/>
        <v>70338</v>
      </c>
      <c r="E326" s="37" t="s">
        <v>1228</v>
      </c>
      <c r="F326" s="37" t="s">
        <v>1874</v>
      </c>
      <c r="G326" s="38">
        <v>184608</v>
      </c>
      <c r="H326" s="39" t="s">
        <v>1214</v>
      </c>
      <c r="I326" s="38">
        <v>14769</v>
      </c>
      <c r="J326" s="38">
        <f t="shared" si="15"/>
        <v>199377</v>
      </c>
      <c r="K326" s="37" t="s">
        <v>0</v>
      </c>
      <c r="L326" s="37" t="s">
        <v>1208</v>
      </c>
      <c r="M326" s="35" t="s">
        <v>1234</v>
      </c>
      <c r="N326" s="34">
        <f>+VLOOKUP(D326,'CK phản hồi'!$G$2:$X$346,18,0)</f>
        <v>199377</v>
      </c>
      <c r="O326" s="34">
        <f t="shared" ref="O326:O347" si="17">+N326-J326</f>
        <v>0</v>
      </c>
    </row>
    <row r="327" spans="1:15" hidden="1" x14ac:dyDescent="0.25">
      <c r="B327" s="36">
        <v>45953</v>
      </c>
      <c r="C327" s="37" t="s">
        <v>1875</v>
      </c>
      <c r="D327" s="37">
        <f t="shared" si="16"/>
        <v>70339</v>
      </c>
      <c r="E327" s="37" t="s">
        <v>1228</v>
      </c>
      <c r="F327" s="37" t="s">
        <v>1876</v>
      </c>
      <c r="G327" s="38">
        <v>230760</v>
      </c>
      <c r="H327" s="39" t="s">
        <v>1214</v>
      </c>
      <c r="I327" s="38">
        <v>18461</v>
      </c>
      <c r="J327" s="38">
        <f t="shared" si="15"/>
        <v>249221</v>
      </c>
      <c r="K327" s="37" t="s">
        <v>0</v>
      </c>
      <c r="L327" s="37" t="s">
        <v>1208</v>
      </c>
      <c r="M327" s="35" t="s">
        <v>1234</v>
      </c>
      <c r="N327" s="34">
        <f>+VLOOKUP(D327,'CK phản hồi'!$G$2:$X$346,18,0)</f>
        <v>249221</v>
      </c>
      <c r="O327" s="34">
        <f t="shared" si="17"/>
        <v>0</v>
      </c>
    </row>
    <row r="328" spans="1:15" hidden="1" x14ac:dyDescent="0.25">
      <c r="B328" s="36">
        <v>45953</v>
      </c>
      <c r="C328" s="37" t="s">
        <v>1877</v>
      </c>
      <c r="D328" s="37">
        <f t="shared" si="16"/>
        <v>70340</v>
      </c>
      <c r="E328" s="37" t="s">
        <v>1228</v>
      </c>
      <c r="F328" s="37" t="s">
        <v>1878</v>
      </c>
      <c r="G328" s="38">
        <v>184608</v>
      </c>
      <c r="H328" s="39" t="s">
        <v>1214</v>
      </c>
      <c r="I328" s="38">
        <v>14769</v>
      </c>
      <c r="J328" s="38">
        <f t="shared" si="15"/>
        <v>199377</v>
      </c>
      <c r="K328" s="37" t="s">
        <v>0</v>
      </c>
      <c r="L328" s="37" t="s">
        <v>1208</v>
      </c>
      <c r="M328" s="35" t="s">
        <v>1234</v>
      </c>
      <c r="N328" s="34">
        <f>+VLOOKUP(D328,'CK phản hồi'!$G$2:$X$346,18,0)</f>
        <v>199377</v>
      </c>
      <c r="O328" s="34">
        <f t="shared" si="17"/>
        <v>0</v>
      </c>
    </row>
    <row r="329" spans="1:15" hidden="1" x14ac:dyDescent="0.25">
      <c r="B329" s="36">
        <v>45953</v>
      </c>
      <c r="C329" s="37" t="s">
        <v>1879</v>
      </c>
      <c r="D329" s="37">
        <f t="shared" si="16"/>
        <v>70341</v>
      </c>
      <c r="E329" s="37" t="s">
        <v>1228</v>
      </c>
      <c r="F329" s="37" t="s">
        <v>1880</v>
      </c>
      <c r="G329" s="38">
        <v>276912</v>
      </c>
      <c r="H329" s="39" t="s">
        <v>1214</v>
      </c>
      <c r="I329" s="38">
        <v>22153</v>
      </c>
      <c r="J329" s="38">
        <f t="shared" si="15"/>
        <v>299065</v>
      </c>
      <c r="K329" s="37" t="s">
        <v>0</v>
      </c>
      <c r="L329" s="37" t="s">
        <v>1208</v>
      </c>
      <c r="M329" s="35" t="s">
        <v>1234</v>
      </c>
      <c r="N329" s="34">
        <f>+VLOOKUP(D329,'CK phản hồi'!$G$2:$X$346,18,0)</f>
        <v>299065</v>
      </c>
      <c r="O329" s="34">
        <f t="shared" si="17"/>
        <v>0</v>
      </c>
    </row>
    <row r="330" spans="1:15" hidden="1" x14ac:dyDescent="0.25">
      <c r="B330" s="36">
        <v>45953</v>
      </c>
      <c r="C330" s="37" t="s">
        <v>1215</v>
      </c>
      <c r="D330" s="37">
        <f t="shared" si="16"/>
        <v>70350</v>
      </c>
      <c r="E330" s="37" t="s">
        <v>1228</v>
      </c>
      <c r="F330" s="37" t="s">
        <v>1881</v>
      </c>
      <c r="G330" s="38">
        <v>461520</v>
      </c>
      <c r="H330" s="39" t="s">
        <v>1214</v>
      </c>
      <c r="I330" s="38">
        <v>36922</v>
      </c>
      <c r="J330" s="38">
        <f t="shared" si="15"/>
        <v>498442</v>
      </c>
      <c r="K330" s="37" t="s">
        <v>0</v>
      </c>
      <c r="L330" s="37" t="s">
        <v>1208</v>
      </c>
      <c r="M330" s="35" t="s">
        <v>1234</v>
      </c>
      <c r="N330" s="34">
        <f>+VLOOKUP(D330,'CK phản hồi'!$G$2:$X$346,18,0)</f>
        <v>498442</v>
      </c>
      <c r="O330" s="34">
        <f t="shared" si="17"/>
        <v>0</v>
      </c>
    </row>
    <row r="331" spans="1:15" hidden="1" x14ac:dyDescent="0.25">
      <c r="B331" s="36">
        <v>45953</v>
      </c>
      <c r="C331" s="37" t="s">
        <v>1882</v>
      </c>
      <c r="D331" s="37">
        <f t="shared" si="16"/>
        <v>70351</v>
      </c>
      <c r="E331" s="37" t="s">
        <v>1228</v>
      </c>
      <c r="F331" s="37" t="s">
        <v>1883</v>
      </c>
      <c r="G331" s="38">
        <v>230760</v>
      </c>
      <c r="H331" s="39" t="s">
        <v>1214</v>
      </c>
      <c r="I331" s="38">
        <v>18461</v>
      </c>
      <c r="J331" s="38">
        <f t="shared" si="15"/>
        <v>249221</v>
      </c>
      <c r="K331" s="37" t="s">
        <v>0</v>
      </c>
      <c r="L331" s="37" t="s">
        <v>1208</v>
      </c>
      <c r="M331" s="35" t="s">
        <v>1234</v>
      </c>
      <c r="N331" s="34">
        <f>+VLOOKUP(D331,'CK phản hồi'!$G$2:$X$346,18,0)</f>
        <v>249221</v>
      </c>
      <c r="O331" s="34">
        <f t="shared" si="17"/>
        <v>0</v>
      </c>
    </row>
    <row r="332" spans="1:15" hidden="1" x14ac:dyDescent="0.25">
      <c r="B332" s="36">
        <v>45954</v>
      </c>
      <c r="C332" s="37" t="s">
        <v>1884</v>
      </c>
      <c r="D332" s="37">
        <f t="shared" si="16"/>
        <v>70433</v>
      </c>
      <c r="E332" s="37" t="s">
        <v>1228</v>
      </c>
      <c r="F332" s="37" t="s">
        <v>1885</v>
      </c>
      <c r="G332" s="38">
        <v>230760</v>
      </c>
      <c r="H332" s="39" t="s">
        <v>1214</v>
      </c>
      <c r="I332" s="38">
        <v>18461</v>
      </c>
      <c r="J332" s="38">
        <f t="shared" si="15"/>
        <v>249221</v>
      </c>
      <c r="K332" s="37" t="s">
        <v>0</v>
      </c>
      <c r="L332" s="37" t="s">
        <v>1208</v>
      </c>
      <c r="M332" s="35" t="s">
        <v>1234</v>
      </c>
      <c r="N332" s="34">
        <f>+VLOOKUP(D332,'CK phản hồi'!$G$2:$X$346,18,0)</f>
        <v>249221</v>
      </c>
      <c r="O332" s="34">
        <f t="shared" si="17"/>
        <v>0</v>
      </c>
    </row>
    <row r="333" spans="1:15" hidden="1" x14ac:dyDescent="0.25">
      <c r="B333" s="36">
        <v>45957</v>
      </c>
      <c r="C333" s="37" t="s">
        <v>1886</v>
      </c>
      <c r="D333" s="37">
        <f t="shared" si="16"/>
        <v>71084</v>
      </c>
      <c r="E333" s="37" t="s">
        <v>1228</v>
      </c>
      <c r="F333" s="37" t="s">
        <v>1887</v>
      </c>
      <c r="G333" s="38">
        <v>230760</v>
      </c>
      <c r="H333" s="39" t="s">
        <v>1214</v>
      </c>
      <c r="I333" s="38">
        <v>18461</v>
      </c>
      <c r="J333" s="38">
        <f t="shared" si="15"/>
        <v>249221</v>
      </c>
      <c r="K333" s="37" t="s">
        <v>0</v>
      </c>
      <c r="L333" s="37" t="s">
        <v>1208</v>
      </c>
      <c r="M333" s="35" t="s">
        <v>1234</v>
      </c>
      <c r="N333" s="34">
        <f>+VLOOKUP(D333,'CK phản hồi'!$G$2:$X$346,18,0)</f>
        <v>249221</v>
      </c>
      <c r="O333" s="34">
        <f t="shared" si="17"/>
        <v>0</v>
      </c>
    </row>
    <row r="334" spans="1:15" hidden="1" x14ac:dyDescent="0.25">
      <c r="A334" s="35" t="s">
        <v>1120</v>
      </c>
      <c r="B334" s="36">
        <v>45959</v>
      </c>
      <c r="C334" s="37" t="s">
        <v>1888</v>
      </c>
      <c r="D334" s="37">
        <f t="shared" si="16"/>
        <v>4399</v>
      </c>
      <c r="E334" s="37"/>
      <c r="F334" s="37" t="s">
        <v>1889</v>
      </c>
      <c r="G334" s="38">
        <v>-23076</v>
      </c>
      <c r="H334" s="39" t="s">
        <v>1214</v>
      </c>
      <c r="I334" s="38">
        <v>-1846</v>
      </c>
      <c r="J334" s="38">
        <f t="shared" si="15"/>
        <v>-24922</v>
      </c>
      <c r="K334" s="37" t="s">
        <v>0</v>
      </c>
      <c r="L334" s="37" t="s">
        <v>1208</v>
      </c>
      <c r="M334" s="35" t="s">
        <v>1234</v>
      </c>
      <c r="N334" s="34">
        <f>+VLOOKUP(D334,'CK phản hồi'!$G$2:$X$346,18,0)</f>
        <v>-24922</v>
      </c>
      <c r="O334" s="34">
        <f t="shared" si="17"/>
        <v>0</v>
      </c>
    </row>
    <row r="335" spans="1:15" hidden="1" x14ac:dyDescent="0.25">
      <c r="A335" s="35" t="s">
        <v>1106</v>
      </c>
      <c r="B335" s="36">
        <v>45959</v>
      </c>
      <c r="C335" s="37" t="s">
        <v>1890</v>
      </c>
      <c r="D335" s="37">
        <f t="shared" si="16"/>
        <v>4427</v>
      </c>
      <c r="E335" s="37"/>
      <c r="F335" s="37" t="s">
        <v>1891</v>
      </c>
      <c r="G335" s="38">
        <v>-187911</v>
      </c>
      <c r="H335" s="39" t="s">
        <v>1214</v>
      </c>
      <c r="I335" s="38">
        <v>-15033</v>
      </c>
      <c r="J335" s="38">
        <f t="shared" si="15"/>
        <v>-202944</v>
      </c>
      <c r="K335" s="37" t="s">
        <v>0</v>
      </c>
      <c r="L335" s="37" t="s">
        <v>1208</v>
      </c>
      <c r="M335" s="35" t="s">
        <v>1234</v>
      </c>
      <c r="N335" s="34">
        <f>+VLOOKUP(D335,'CK phản hồi'!$G$2:$X$346,18,0)</f>
        <v>-202944</v>
      </c>
      <c r="O335" s="34">
        <f t="shared" si="17"/>
        <v>0</v>
      </c>
    </row>
    <row r="336" spans="1:15" hidden="1" x14ac:dyDescent="0.25">
      <c r="B336" s="36">
        <v>45959</v>
      </c>
      <c r="C336" s="37" t="s">
        <v>1892</v>
      </c>
      <c r="D336" s="37">
        <f t="shared" si="16"/>
        <v>71267</v>
      </c>
      <c r="E336" s="37" t="s">
        <v>1228</v>
      </c>
      <c r="F336" s="37" t="s">
        <v>1893</v>
      </c>
      <c r="G336" s="38">
        <v>230760</v>
      </c>
      <c r="H336" s="39" t="s">
        <v>1214</v>
      </c>
      <c r="I336" s="38">
        <v>18461</v>
      </c>
      <c r="J336" s="38">
        <f t="shared" si="15"/>
        <v>249221</v>
      </c>
      <c r="K336" s="37" t="s">
        <v>0</v>
      </c>
      <c r="L336" s="37" t="s">
        <v>1208</v>
      </c>
      <c r="M336" s="35" t="s">
        <v>1234</v>
      </c>
      <c r="N336" s="34">
        <f>+VLOOKUP(D336,'CK phản hồi'!$G$2:$X$346,18,0)</f>
        <v>249221</v>
      </c>
      <c r="O336" s="34">
        <f t="shared" si="17"/>
        <v>0</v>
      </c>
    </row>
    <row r="337" spans="1:15" hidden="1" x14ac:dyDescent="0.25">
      <c r="B337" s="36">
        <v>45959</v>
      </c>
      <c r="C337" s="37" t="s">
        <v>1894</v>
      </c>
      <c r="D337" s="37">
        <f t="shared" si="16"/>
        <v>71269</v>
      </c>
      <c r="E337" s="37" t="s">
        <v>1228</v>
      </c>
      <c r="F337" s="37" t="s">
        <v>1895</v>
      </c>
      <c r="G337" s="38">
        <v>230760</v>
      </c>
      <c r="H337" s="39" t="s">
        <v>1214</v>
      </c>
      <c r="I337" s="38">
        <v>18461</v>
      </c>
      <c r="J337" s="38">
        <f t="shared" si="15"/>
        <v>249221</v>
      </c>
      <c r="K337" s="37" t="s">
        <v>0</v>
      </c>
      <c r="L337" s="37" t="s">
        <v>1208</v>
      </c>
      <c r="M337" s="35" t="s">
        <v>1234</v>
      </c>
      <c r="N337" s="34">
        <f>+VLOOKUP(D337,'CK phản hồi'!$G$2:$X$346,18,0)</f>
        <v>249221</v>
      </c>
      <c r="O337" s="34">
        <f t="shared" si="17"/>
        <v>0</v>
      </c>
    </row>
    <row r="338" spans="1:15" hidden="1" x14ac:dyDescent="0.25">
      <c r="B338" s="36">
        <v>45959</v>
      </c>
      <c r="C338" s="37" t="s">
        <v>1216</v>
      </c>
      <c r="D338" s="37">
        <f t="shared" si="16"/>
        <v>71292</v>
      </c>
      <c r="E338" s="37" t="s">
        <v>1228</v>
      </c>
      <c r="F338" s="37" t="s">
        <v>1896</v>
      </c>
      <c r="G338" s="38">
        <v>184608</v>
      </c>
      <c r="H338" s="39" t="s">
        <v>1214</v>
      </c>
      <c r="I338" s="38">
        <v>14769</v>
      </c>
      <c r="J338" s="38">
        <f t="shared" si="15"/>
        <v>199377</v>
      </c>
      <c r="K338" s="37" t="s">
        <v>0</v>
      </c>
      <c r="L338" s="37" t="s">
        <v>1208</v>
      </c>
      <c r="M338" s="35" t="s">
        <v>1234</v>
      </c>
      <c r="N338" s="34">
        <f>+VLOOKUP(D338,'CK phản hồi'!$G$2:$X$346,18,0)</f>
        <v>199377</v>
      </c>
      <c r="O338" s="34">
        <f t="shared" si="17"/>
        <v>0</v>
      </c>
    </row>
    <row r="339" spans="1:15" hidden="1" x14ac:dyDescent="0.25">
      <c r="B339" s="36">
        <v>45959</v>
      </c>
      <c r="C339" s="37" t="s">
        <v>1217</v>
      </c>
      <c r="D339" s="37">
        <f t="shared" si="16"/>
        <v>71293</v>
      </c>
      <c r="E339" s="37" t="s">
        <v>1228</v>
      </c>
      <c r="F339" s="37" t="s">
        <v>1897</v>
      </c>
      <c r="G339" s="38">
        <v>184608</v>
      </c>
      <c r="H339" s="39" t="s">
        <v>1214</v>
      </c>
      <c r="I339" s="38">
        <v>14769</v>
      </c>
      <c r="J339" s="38">
        <f t="shared" si="15"/>
        <v>199377</v>
      </c>
      <c r="K339" s="37" t="s">
        <v>0</v>
      </c>
      <c r="L339" s="37" t="s">
        <v>1208</v>
      </c>
      <c r="M339" s="35" t="s">
        <v>1234</v>
      </c>
      <c r="N339" s="34">
        <f>+VLOOKUP(D339,'CK phản hồi'!$G$2:$X$346,18,0)</f>
        <v>199377</v>
      </c>
      <c r="O339" s="34">
        <f t="shared" si="17"/>
        <v>0</v>
      </c>
    </row>
    <row r="340" spans="1:15" hidden="1" x14ac:dyDescent="0.25">
      <c r="B340" s="36">
        <v>45959</v>
      </c>
      <c r="C340" s="37" t="s">
        <v>1218</v>
      </c>
      <c r="D340" s="37">
        <f t="shared" si="16"/>
        <v>71304</v>
      </c>
      <c r="E340" s="37" t="s">
        <v>1228</v>
      </c>
      <c r="F340" s="37" t="s">
        <v>1898</v>
      </c>
      <c r="G340" s="38">
        <v>230760</v>
      </c>
      <c r="H340" s="39" t="s">
        <v>1214</v>
      </c>
      <c r="I340" s="38">
        <v>18461</v>
      </c>
      <c r="J340" s="38">
        <f t="shared" si="15"/>
        <v>249221</v>
      </c>
      <c r="K340" s="37" t="s">
        <v>1209</v>
      </c>
      <c r="L340" s="37" t="s">
        <v>1210</v>
      </c>
      <c r="M340" s="35" t="s">
        <v>1234</v>
      </c>
      <c r="N340" s="34">
        <f>+VLOOKUP(D340,'CK phản hồi'!$G$2:$X$346,18,0)</f>
        <v>249221</v>
      </c>
      <c r="O340" s="34">
        <f t="shared" si="17"/>
        <v>0</v>
      </c>
    </row>
    <row r="341" spans="1:15" hidden="1" x14ac:dyDescent="0.25">
      <c r="B341" s="36">
        <v>45959</v>
      </c>
      <c r="C341" s="37" t="s">
        <v>1219</v>
      </c>
      <c r="D341" s="37">
        <f t="shared" si="16"/>
        <v>71308</v>
      </c>
      <c r="E341" s="37" t="s">
        <v>1228</v>
      </c>
      <c r="F341" s="37" t="s">
        <v>1899</v>
      </c>
      <c r="G341" s="38">
        <v>230760</v>
      </c>
      <c r="H341" s="39" t="s">
        <v>1214</v>
      </c>
      <c r="I341" s="38">
        <v>18461</v>
      </c>
      <c r="J341" s="38">
        <f t="shared" ref="J341:J347" si="18">+G341+I341</f>
        <v>249221</v>
      </c>
      <c r="K341" s="37" t="s">
        <v>0</v>
      </c>
      <c r="L341" s="37" t="s">
        <v>1208</v>
      </c>
      <c r="M341" s="35" t="s">
        <v>1234</v>
      </c>
      <c r="N341" s="34">
        <f>+VLOOKUP(D341,'CK phản hồi'!$G$2:$X$346,18,0)</f>
        <v>249221</v>
      </c>
      <c r="O341" s="34">
        <f t="shared" si="17"/>
        <v>0</v>
      </c>
    </row>
    <row r="342" spans="1:15" hidden="1" x14ac:dyDescent="0.25">
      <c r="B342" s="36">
        <v>45959</v>
      </c>
      <c r="C342" s="37" t="s">
        <v>1220</v>
      </c>
      <c r="D342" s="37">
        <f t="shared" si="16"/>
        <v>71309</v>
      </c>
      <c r="E342" s="37" t="s">
        <v>1228</v>
      </c>
      <c r="F342" s="37" t="s">
        <v>1900</v>
      </c>
      <c r="G342" s="38">
        <v>184608</v>
      </c>
      <c r="H342" s="39" t="s">
        <v>1214</v>
      </c>
      <c r="I342" s="38">
        <v>14769</v>
      </c>
      <c r="J342" s="38">
        <f t="shared" si="18"/>
        <v>199377</v>
      </c>
      <c r="K342" s="37" t="s">
        <v>0</v>
      </c>
      <c r="L342" s="37" t="s">
        <v>1208</v>
      </c>
      <c r="M342" s="35" t="s">
        <v>1234</v>
      </c>
      <c r="N342" s="34">
        <f>+VLOOKUP(D342,'CK phản hồi'!$G$2:$X$346,18,0)</f>
        <v>199377</v>
      </c>
      <c r="O342" s="34">
        <f t="shared" si="17"/>
        <v>0</v>
      </c>
    </row>
    <row r="343" spans="1:15" hidden="1" x14ac:dyDescent="0.25">
      <c r="A343" s="35" t="s">
        <v>1135</v>
      </c>
      <c r="B343" s="36">
        <v>45961</v>
      </c>
      <c r="C343" s="37" t="s">
        <v>1901</v>
      </c>
      <c r="D343" s="37">
        <f t="shared" si="16"/>
        <v>11</v>
      </c>
      <c r="E343" s="37"/>
      <c r="F343" s="37" t="s">
        <v>1902</v>
      </c>
      <c r="G343" s="38">
        <v>-323064</v>
      </c>
      <c r="H343" s="39" t="s">
        <v>1214</v>
      </c>
      <c r="I343" s="38">
        <v>-25845</v>
      </c>
      <c r="J343" s="38">
        <f t="shared" si="18"/>
        <v>-348909</v>
      </c>
      <c r="K343" s="37" t="s">
        <v>1225</v>
      </c>
      <c r="L343" s="37" t="s">
        <v>1223</v>
      </c>
      <c r="M343" s="35" t="s">
        <v>1234</v>
      </c>
      <c r="N343" s="34">
        <f>+VLOOKUP(D343,'CK phản hồi'!$G$2:$X$346,18,0)</f>
        <v>-348909</v>
      </c>
      <c r="O343" s="34">
        <f t="shared" si="17"/>
        <v>0</v>
      </c>
    </row>
    <row r="344" spans="1:15" hidden="1" x14ac:dyDescent="0.25">
      <c r="B344" s="36">
        <v>45960</v>
      </c>
      <c r="C344" s="37" t="s">
        <v>1903</v>
      </c>
      <c r="D344" s="37">
        <f t="shared" si="16"/>
        <v>71587</v>
      </c>
      <c r="E344" s="37" t="s">
        <v>1228</v>
      </c>
      <c r="F344" s="37" t="s">
        <v>1904</v>
      </c>
      <c r="G344" s="38">
        <v>230760</v>
      </c>
      <c r="H344" s="39" t="s">
        <v>1214</v>
      </c>
      <c r="I344" s="38">
        <v>18461</v>
      </c>
      <c r="J344" s="38">
        <f t="shared" si="18"/>
        <v>249221</v>
      </c>
      <c r="K344" s="37" t="s">
        <v>0</v>
      </c>
      <c r="L344" s="37" t="s">
        <v>1208</v>
      </c>
      <c r="M344" s="35" t="s">
        <v>1234</v>
      </c>
      <c r="N344" s="34">
        <f>+VLOOKUP(D344,'CK phản hồi'!$G$2:$X$346,18,0)</f>
        <v>249221</v>
      </c>
      <c r="O344" s="34">
        <f t="shared" si="17"/>
        <v>0</v>
      </c>
    </row>
    <row r="345" spans="1:15" hidden="1" x14ac:dyDescent="0.25">
      <c r="B345" s="36">
        <v>45960</v>
      </c>
      <c r="C345" s="37" t="s">
        <v>1905</v>
      </c>
      <c r="D345" s="37">
        <f t="shared" si="16"/>
        <v>71651</v>
      </c>
      <c r="E345" s="37" t="s">
        <v>1228</v>
      </c>
      <c r="F345" s="37" t="s">
        <v>1906</v>
      </c>
      <c r="G345" s="38">
        <v>184608</v>
      </c>
      <c r="H345" s="39" t="s">
        <v>1214</v>
      </c>
      <c r="I345" s="38">
        <v>14769</v>
      </c>
      <c r="J345" s="38">
        <f t="shared" si="18"/>
        <v>199377</v>
      </c>
      <c r="K345" s="37" t="s">
        <v>0</v>
      </c>
      <c r="L345" s="37" t="s">
        <v>1208</v>
      </c>
      <c r="M345" s="35" t="s">
        <v>1234</v>
      </c>
      <c r="N345" s="34">
        <f>+VLOOKUP(D345,'CK phản hồi'!$G$2:$X$346,18,0)</f>
        <v>199377</v>
      </c>
      <c r="O345" s="34">
        <f t="shared" si="17"/>
        <v>0</v>
      </c>
    </row>
    <row r="346" spans="1:15" x14ac:dyDescent="0.25">
      <c r="B346" s="36">
        <v>45960</v>
      </c>
      <c r="C346" s="37" t="s">
        <v>1907</v>
      </c>
      <c r="D346" s="37">
        <f t="shared" si="16"/>
        <v>71938</v>
      </c>
      <c r="E346" s="37" t="s">
        <v>1228</v>
      </c>
      <c r="F346" s="37" t="s">
        <v>1908</v>
      </c>
      <c r="G346" s="38">
        <v>184608</v>
      </c>
      <c r="H346" s="39" t="s">
        <v>1214</v>
      </c>
      <c r="I346" s="38">
        <v>14769</v>
      </c>
      <c r="J346" s="38">
        <f t="shared" si="18"/>
        <v>199377</v>
      </c>
      <c r="K346" s="37" t="s">
        <v>0</v>
      </c>
      <c r="L346" s="37" t="s">
        <v>1208</v>
      </c>
      <c r="M346" s="35" t="s">
        <v>1234</v>
      </c>
      <c r="N346" s="34" t="e">
        <f>+VLOOKUP(D346,'CK phản hồi'!$G$2:$X$346,18,0)</f>
        <v>#N/A</v>
      </c>
      <c r="O346" s="34" t="e">
        <f t="shared" si="17"/>
        <v>#N/A</v>
      </c>
    </row>
    <row r="347" spans="1:15" hidden="1" x14ac:dyDescent="0.25">
      <c r="B347" s="36">
        <v>45960</v>
      </c>
      <c r="C347" s="37" t="s">
        <v>1909</v>
      </c>
      <c r="D347" s="37">
        <f t="shared" si="16"/>
        <v>71939</v>
      </c>
      <c r="E347" s="37" t="s">
        <v>1228</v>
      </c>
      <c r="F347" s="37" t="s">
        <v>1910</v>
      </c>
      <c r="G347" s="38">
        <v>230760</v>
      </c>
      <c r="H347" s="39" t="s">
        <v>1214</v>
      </c>
      <c r="I347" s="38">
        <v>18461</v>
      </c>
      <c r="J347" s="38">
        <f t="shared" si="18"/>
        <v>249221</v>
      </c>
      <c r="K347" s="37" t="s">
        <v>0</v>
      </c>
      <c r="L347" s="37" t="s">
        <v>1208</v>
      </c>
      <c r="M347" s="35" t="s">
        <v>1234</v>
      </c>
      <c r="N347" s="34">
        <f>+VLOOKUP(D347,'CK phản hồi'!$G$2:$X$346,18,0)</f>
        <v>249221</v>
      </c>
      <c r="O347" s="34">
        <f t="shared" si="17"/>
        <v>0</v>
      </c>
    </row>
    <row r="348" spans="1:15" x14ac:dyDescent="0.25">
      <c r="B348" s="42"/>
      <c r="C348" s="43"/>
      <c r="D348" s="43"/>
      <c r="E348" s="43"/>
      <c r="F348" s="43"/>
      <c r="G348" s="44"/>
      <c r="H348" s="45"/>
      <c r="I348" s="44"/>
      <c r="J348" s="44"/>
      <c r="K348" s="43"/>
      <c r="L348" s="43"/>
    </row>
    <row r="349" spans="1:15" x14ac:dyDescent="0.25">
      <c r="B349" s="42"/>
      <c r="C349" s="43"/>
      <c r="D349" s="43"/>
      <c r="E349" s="43"/>
      <c r="F349" s="43"/>
      <c r="G349" s="44"/>
      <c r="H349" s="45"/>
      <c r="I349" s="44"/>
      <c r="J349" s="44"/>
      <c r="K349" s="43"/>
      <c r="L349" s="43"/>
    </row>
    <row r="351" spans="1:15" x14ac:dyDescent="0.25">
      <c r="J351" s="41">
        <f>+SUBTOTAL(9,$J$2:$J$347)</f>
        <v>199377</v>
      </c>
    </row>
  </sheetData>
  <autoFilter ref="A1:O347" xr:uid="{E817237E-5203-4C70-BCD4-4929EEE8CBA3}">
    <filterColumn colId="14">
      <filters>
        <filter val="#N/A"/>
      </filters>
    </filterColumn>
  </autoFilter>
  <conditionalFormatting sqref="A1:A1048576">
    <cfRule type="duplicateValues" dxfId="3" priority="10"/>
  </conditionalFormatting>
  <conditionalFormatting sqref="D1:D1048576">
    <cfRule type="duplicateValues" dxfId="2" priority="11"/>
  </conditionalFormatting>
  <conditionalFormatting sqref="F269">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CK phản hồi</vt:lpstr>
      <vt:lpstr>CIRCLEK-MN</vt:lpstr>
      <vt:lpstr>page\x2dtotal</vt:lpstr>
      <vt:lpstr>page\x2dtotal\x2dmaster0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2025-11-12T10:14:44Z</dcterms:created>
  <dcterms:modified xsi:type="dcterms:W3CDTF">2025-11-12T11:25:28Z</dcterms:modified>
</cp:coreProperties>
</file>